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12360" windowHeight="7800" tabRatio="750" activeTab="1"/>
  </bookViews>
  <sheets>
    <sheet name="format-pl a" sheetId="1" r:id="rId1"/>
    <sheet name="Stmt Comprehensive income" sheetId="2" r:id="rId2"/>
    <sheet name="Stmt of financial position" sheetId="3" r:id="rId3"/>
    <sheet name="Stmt of Equity" sheetId="4" r:id="rId4"/>
    <sheet name="Cashflow" sheetId="5" r:id="rId5"/>
    <sheet name="notes" sheetId="6" r:id="rId6"/>
  </sheets>
  <definedNames>
    <definedName name="AS2DocOpenMode" hidden="1">"AS2DocumentEdit"</definedName>
    <definedName name="PG1">#N/A</definedName>
    <definedName name="PG10">#N/A</definedName>
    <definedName name="PG2">#N/A</definedName>
    <definedName name="PG3">#N/A</definedName>
    <definedName name="PG4">#N/A</definedName>
    <definedName name="PG5">#N/A</definedName>
    <definedName name="PG6">#N/A</definedName>
    <definedName name="PG7">#N/A</definedName>
    <definedName name="PG8">#N/A</definedName>
    <definedName name="PG9">#N/A</definedName>
    <definedName name="_xlnm.Print_Area" localSheetId="4">'Cashflow'!$A$1:$G$99</definedName>
    <definedName name="_xlnm.Print_Area" localSheetId="5">'notes'!$A$1:$O$487</definedName>
    <definedName name="_xlnm.Print_Area" localSheetId="1">'Stmt Comprehensive income'!$A$1:$I$50</definedName>
    <definedName name="_xlnm.Print_Area" localSheetId="3">'Stmt of Equity'!$B$1:$Q$63</definedName>
    <definedName name="_xlnm.Print_Area" localSheetId="2">'Stmt of financial position'!$A$1:$F$67</definedName>
    <definedName name="_xlnm.Print_Titles" localSheetId="4">'Cashflow'!$1:$3</definedName>
    <definedName name="_xlnm.Print_Titles" localSheetId="5">'notes'!$1:$5</definedName>
    <definedName name="TextRefCopyRangeCount" hidden="1">1</definedName>
  </definedNames>
  <calcPr fullCalcOnLoad="1"/>
</workbook>
</file>

<file path=xl/sharedStrings.xml><?xml version="1.0" encoding="utf-8"?>
<sst xmlns="http://schemas.openxmlformats.org/spreadsheetml/2006/main" count="487" uniqueCount="323">
  <si>
    <t>INDIVIDUAL QUARTER</t>
  </si>
  <si>
    <t>CUMULATIVE QUARTER</t>
  </si>
  <si>
    <t xml:space="preserve"> RM'000</t>
  </si>
  <si>
    <t>AS AT</t>
  </si>
  <si>
    <t>RM'000</t>
  </si>
  <si>
    <t>Revenue</t>
  </si>
  <si>
    <t>Cash and bank balances</t>
  </si>
  <si>
    <t>Borrowings</t>
  </si>
  <si>
    <t xml:space="preserve"> </t>
  </si>
  <si>
    <t>Total</t>
  </si>
  <si>
    <t>Capital</t>
  </si>
  <si>
    <t>Finance costs</t>
  </si>
  <si>
    <t>CASH FLOWS FROM INVESTING ACTIVITIES</t>
  </si>
  <si>
    <t>CASH FLOWS FROM FINANCING ACTIVITIES</t>
  </si>
  <si>
    <t xml:space="preserve">  </t>
  </si>
  <si>
    <t>Retained</t>
  </si>
  <si>
    <t>QUARTER</t>
  </si>
  <si>
    <t>1.</t>
  </si>
  <si>
    <t>2.</t>
  </si>
  <si>
    <t>3.</t>
  </si>
  <si>
    <t>4.</t>
  </si>
  <si>
    <t>5.</t>
  </si>
  <si>
    <t>6.</t>
  </si>
  <si>
    <t>7.</t>
  </si>
  <si>
    <t>Taxation</t>
  </si>
  <si>
    <t>Finance costs paid</t>
  </si>
  <si>
    <t>Share</t>
  </si>
  <si>
    <t>Premium</t>
  </si>
  <si>
    <t>Finance lease payables</t>
  </si>
  <si>
    <t>Attributable to:</t>
  </si>
  <si>
    <t>ASSETS</t>
  </si>
  <si>
    <t>EQUITY AND LIABILITIES</t>
  </si>
  <si>
    <t>Reserves</t>
  </si>
  <si>
    <t>Goodwill on consolidation</t>
  </si>
  <si>
    <t>Deferred tax assets</t>
  </si>
  <si>
    <t>Minority</t>
  </si>
  <si>
    <t>Interest</t>
  </si>
  <si>
    <t>Equity</t>
  </si>
  <si>
    <t>Profit before tax</t>
  </si>
  <si>
    <t xml:space="preserve">Profit for the period </t>
  </si>
  <si>
    <t>FINANCIAL</t>
  </si>
  <si>
    <t>YEAR END</t>
  </si>
  <si>
    <t xml:space="preserve">Share capital </t>
  </si>
  <si>
    <t>Trade receivables</t>
  </si>
  <si>
    <t>Distributable</t>
  </si>
  <si>
    <t>CASH FLOWS FROM OPERATING ACTIVITIES</t>
  </si>
  <si>
    <t>Drawdown of other borrowings</t>
  </si>
  <si>
    <t>Repayment of other borrowings</t>
  </si>
  <si>
    <t>Allowance for doubtful debts, net</t>
  </si>
  <si>
    <t>BASIS OF PREPARATION</t>
  </si>
  <si>
    <t>UNUSUAL ITEMS</t>
  </si>
  <si>
    <t>CHANGES IN ESTIMATES</t>
  </si>
  <si>
    <t xml:space="preserve">CHANGES IN THE COMPOSITION OF THE GROUP </t>
  </si>
  <si>
    <t>CURRENT YEAR PROSPECTS</t>
  </si>
  <si>
    <t>PROFIT FORECAST</t>
  </si>
  <si>
    <t>QUOTED SECURITIES</t>
  </si>
  <si>
    <t>BY ORDER OF THE BOARD</t>
  </si>
  <si>
    <t>JOHNSON YAP CHOON SENG</t>
  </si>
  <si>
    <t>Company Secretary</t>
  </si>
  <si>
    <t>Results</t>
  </si>
  <si>
    <t>Segment results</t>
  </si>
  <si>
    <t>CURRENT</t>
  </si>
  <si>
    <t>CUMULATIVE</t>
  </si>
  <si>
    <t>Loan</t>
  </si>
  <si>
    <t>Financing</t>
  </si>
  <si>
    <t>Investment</t>
  </si>
  <si>
    <t>Holding &amp;</t>
  </si>
  <si>
    <t>Eliminations</t>
  </si>
  <si>
    <t>Group</t>
  </si>
  <si>
    <t xml:space="preserve">Mgmt </t>
  </si>
  <si>
    <t>Services</t>
  </si>
  <si>
    <t>Taxation:</t>
  </si>
  <si>
    <t>Deferred taxation:</t>
  </si>
  <si>
    <t>INDIVIDUAL</t>
  </si>
  <si>
    <t>STATUS OF CORPORATE PROPOSALS ANNOUNCED</t>
  </si>
  <si>
    <t>Short</t>
  </si>
  <si>
    <t>Term</t>
  </si>
  <si>
    <t xml:space="preserve">INDIVIDUAL </t>
  </si>
  <si>
    <t>Incorporated in Malaysia</t>
  </si>
  <si>
    <t>Interim Financial Report</t>
  </si>
  <si>
    <t xml:space="preserve">SUMMARY OF KEY FINANCIAL INFORMATION FOR THE FINANCIAL </t>
  </si>
  <si>
    <t>8.</t>
  </si>
  <si>
    <t>Gross interest income</t>
  </si>
  <si>
    <t>Gross interest expense</t>
  </si>
  <si>
    <t>9.</t>
  </si>
  <si>
    <t>Other income</t>
  </si>
  <si>
    <t>Other expenses</t>
  </si>
  <si>
    <t>Deposits with licensed financial institutions</t>
  </si>
  <si>
    <t>Deferred tax liabilities</t>
  </si>
  <si>
    <t>Earnings</t>
  </si>
  <si>
    <t>Taxes paid</t>
  </si>
  <si>
    <t>Net change in cash and cash equivalents</t>
  </si>
  <si>
    <t>NOTES TO THE INTERIM FINANCIAL REPORT</t>
  </si>
  <si>
    <t>3 MONTHS ENDED</t>
  </si>
  <si>
    <t>TOTAL ASSETS</t>
  </si>
  <si>
    <t>ATTRIBUTABLE TO EQUITY HOLDERS OF THE COMPANY</t>
  </si>
  <si>
    <t>Operating profit before working capital changes</t>
  </si>
  <si>
    <t>Net cash used in operating activities</t>
  </si>
  <si>
    <t>Net cash generated from investing activities</t>
  </si>
  <si>
    <t>Net cash generated from financing activities</t>
  </si>
  <si>
    <t xml:space="preserve">CASH AND CASH EQUIVALENTS AS AT END OF </t>
  </si>
  <si>
    <t>SEASONAL OR CYCLICAL FACTORS</t>
  </si>
  <si>
    <t>Secured:</t>
  </si>
  <si>
    <t>Unsecured:</t>
  </si>
  <si>
    <t>Long</t>
  </si>
  <si>
    <t>Interest expense applicable to revenue</t>
  </si>
  <si>
    <t>External sales</t>
  </si>
  <si>
    <t>Intersegment sales</t>
  </si>
  <si>
    <t>Total revenue</t>
  </si>
  <si>
    <t>Hire-purchase payables</t>
  </si>
  <si>
    <t>NET ASSETS PER SHARE (RM)</t>
  </si>
  <si>
    <t>Issuance of private placement shares</t>
  </si>
  <si>
    <t xml:space="preserve">Share issuance expenses </t>
  </si>
  <si>
    <t>CONDENSED STATEMENTS OF CHANGES IN EQUITY</t>
  </si>
  <si>
    <t xml:space="preserve">  recognised directly in equity</t>
  </si>
  <si>
    <t>SEGMENTAL INFORMATION</t>
  </si>
  <si>
    <t>OFF-BALANCE SHEET FINANCIAL INSTRUMENTS</t>
  </si>
  <si>
    <t>Other receivables, deposits and prepaid expenses</t>
  </si>
  <si>
    <t>TOTAL EQUITY AND LIABILITIES</t>
  </si>
  <si>
    <t>Taxes refunded</t>
  </si>
  <si>
    <t xml:space="preserve">  attributable to equity </t>
  </si>
  <si>
    <t>DEBT AND EQUITY SECURITIES</t>
  </si>
  <si>
    <t xml:space="preserve">CHANGES IN SIGNIFICANT ACCOUNTING POLICIES </t>
  </si>
  <si>
    <t>Non-Current Assets</t>
  </si>
  <si>
    <t>Current Assets</t>
  </si>
  <si>
    <t>Total Equity</t>
  </si>
  <si>
    <t>Total Non-Current Liabilities</t>
  </si>
  <si>
    <t>Total Non-Current Assets</t>
  </si>
  <si>
    <t>Total Current Assets</t>
  </si>
  <si>
    <t>Total Current Liabilities</t>
  </si>
  <si>
    <t>Current Liabilities</t>
  </si>
  <si>
    <t xml:space="preserve">Non-Current Liabilities </t>
  </si>
  <si>
    <t>Total Liabilities</t>
  </si>
  <si>
    <t>Adjustments for:</t>
  </si>
  <si>
    <t xml:space="preserve">  Current period</t>
  </si>
  <si>
    <t>AS AT END OF</t>
  </si>
  <si>
    <t>AS AT PRECEDING</t>
  </si>
  <si>
    <t>Staff costs and directors' remuneration</t>
  </si>
  <si>
    <t xml:space="preserve">Earnings per share attributable </t>
  </si>
  <si>
    <t>to equity holders of the Company:</t>
  </si>
  <si>
    <t>Equity attributable to equity holders of the Company</t>
  </si>
  <si>
    <t>TAXATION</t>
  </si>
  <si>
    <t>AUDITORS' REPORT ON PRECEDING ANNUAL AUDITED FINANCIAL STATEMENTS</t>
  </si>
  <si>
    <t>UNQUOTED INVESTMENTS AND/OR PROPERTIES</t>
  </si>
  <si>
    <t>RCE Capital Berhad (Company No. 2444-M)</t>
  </si>
  <si>
    <t>(sen)</t>
  </si>
  <si>
    <t>(unit'000)</t>
  </si>
  <si>
    <t xml:space="preserve">  holders of the Company </t>
  </si>
  <si>
    <t>(RM'000)</t>
  </si>
  <si>
    <t>Repayment of finance lease payables</t>
  </si>
  <si>
    <t>Repayment of hire-purchase payables</t>
  </si>
  <si>
    <t>Drawdown of revolving credits</t>
  </si>
  <si>
    <t>Repayment of revolving credits</t>
  </si>
  <si>
    <t>Investment properties</t>
  </si>
  <si>
    <t xml:space="preserve">  and investment properties</t>
  </si>
  <si>
    <t xml:space="preserve">  Underprovision in prior year</t>
  </si>
  <si>
    <t>Dividend income</t>
  </si>
  <si>
    <t>Dividend received</t>
  </si>
  <si>
    <t>Redemption of CPs</t>
  </si>
  <si>
    <t>Proceeds from issuance of ABS</t>
  </si>
  <si>
    <t>Redemption of ABS</t>
  </si>
  <si>
    <t>Loss on early redemption of MTNs</t>
  </si>
  <si>
    <t>Amortisation of discount on MTNs</t>
  </si>
  <si>
    <t>Redemption of ABS upon maturity</t>
  </si>
  <si>
    <t xml:space="preserve">Issuance of ABS </t>
  </si>
  <si>
    <t>Redemption of CPs upon maturity</t>
  </si>
  <si>
    <t>- Asset-backed securities</t>
  </si>
  <si>
    <t>- Fixed rate medium term notes</t>
  </si>
  <si>
    <t>- Revolving credits</t>
  </si>
  <si>
    <t>- Underwritten commercial papers</t>
  </si>
  <si>
    <t>- Fixed rate term loans</t>
  </si>
  <si>
    <t>- Bankers' acceptances</t>
  </si>
  <si>
    <t>- Trust receipts</t>
  </si>
  <si>
    <t>As at 1 April 2009</t>
  </si>
  <si>
    <t>DIVIDEND</t>
  </si>
  <si>
    <t>MATERIAL EVENTS SUBSEQUENT TO THE BALANCE SHEET DATE</t>
  </si>
  <si>
    <t>REVIEW OF PERFORMANCE</t>
  </si>
  <si>
    <t>GROUP BORROWINGS AND DEBT SECURITIES</t>
  </si>
  <si>
    <t>CHANGES IN MATERIAL LITIGATION</t>
  </si>
  <si>
    <t>MATERIAL CHANGE IN RESULTS OF CURRENT QUARTER COMPARED WITH PRECEDING QUARTER</t>
  </si>
  <si>
    <t>Equity holders of the Company</t>
  </si>
  <si>
    <t>At cost</t>
  </si>
  <si>
    <t>At carrying/book value</t>
  </si>
  <si>
    <t>At market value</t>
  </si>
  <si>
    <t>Acquisition of a subsidiary company, net</t>
  </si>
  <si>
    <t>Payables and accrued expenses</t>
  </si>
  <si>
    <t>- Term loans</t>
  </si>
  <si>
    <t>CHANGES IN CONTINGENT LIABILITIES AND ASSETS</t>
  </si>
  <si>
    <t>Repayment of term loans</t>
  </si>
  <si>
    <t>CAPITAL COMMITMENTS</t>
  </si>
  <si>
    <t>31.03.2010</t>
  </si>
  <si>
    <t>Non-Distributable</t>
  </si>
  <si>
    <t xml:space="preserve">Plant and equipment </t>
  </si>
  <si>
    <t>Depreciation of plant and equipment</t>
  </si>
  <si>
    <t>Increase in working capital:</t>
  </si>
  <si>
    <t>Additions to plant and equipment</t>
  </si>
  <si>
    <t>(a)</t>
  </si>
  <si>
    <t>(b)</t>
  </si>
  <si>
    <t>Options</t>
  </si>
  <si>
    <t>Other investments</t>
  </si>
  <si>
    <t>Dividends</t>
  </si>
  <si>
    <t>Factoring &amp;</t>
  </si>
  <si>
    <t>Confirming</t>
  </si>
  <si>
    <t>Interest income</t>
  </si>
  <si>
    <t xml:space="preserve">8.5% (0.85 sen) under single-tier system, tax exempt </t>
  </si>
  <si>
    <t xml:space="preserve">9.0% (0.90 sen), less 25% tax </t>
  </si>
  <si>
    <t>CONDENSED STATEMENT OF FINANCIAL POSITION</t>
  </si>
  <si>
    <t>CONDENSED STATEMENT OF CASH FLOWS</t>
  </si>
  <si>
    <t>CONDENSED STATEMENT OF COMPREHENSIVE INCOME</t>
  </si>
  <si>
    <t>CONDENSED STATEMENT OF CASH FLOWS (CONT'D)</t>
  </si>
  <si>
    <t>As at 1 April 2010</t>
  </si>
  <si>
    <t>adoption of</t>
  </si>
  <si>
    <t>FRS 139</t>
  </si>
  <si>
    <t xml:space="preserve">                   </t>
  </si>
  <si>
    <t>Profit for the financial period</t>
  </si>
  <si>
    <t>Other comprehensive income:</t>
  </si>
  <si>
    <t>Total comprehensive income for the</t>
  </si>
  <si>
    <t>financial period</t>
  </si>
  <si>
    <t>- Unrealised net gain on revaluation</t>
  </si>
  <si>
    <t>Effects of adopting FRS 139</t>
  </si>
  <si>
    <t>Restated as at 1 April 2010</t>
  </si>
  <si>
    <t>Cash and cash equivalents at beginning of financial period</t>
  </si>
  <si>
    <t>Cash and cash equivalents at end of financial period</t>
  </si>
  <si>
    <t>FINANCIAL PERIOD COMPRISE THE FOLLOWING:</t>
  </si>
  <si>
    <t>CHANGES IN SIGNIFICANT ACCOUNTING POLICIES (CONT'D)</t>
  </si>
  <si>
    <t>Effects of</t>
  </si>
  <si>
    <t xml:space="preserve">Profit attributable to ordinary </t>
  </si>
  <si>
    <t xml:space="preserve">  equity holders of the Company</t>
  </si>
  <si>
    <t xml:space="preserve">Proposed/Declared dividend </t>
  </si>
  <si>
    <t xml:space="preserve">  per share (sen)</t>
  </si>
  <si>
    <t>Net assets per share attributable</t>
  </si>
  <si>
    <t xml:space="preserve">  the Company (RM)</t>
  </si>
  <si>
    <t xml:space="preserve">  to ordinary equity holders of </t>
  </si>
  <si>
    <t xml:space="preserve">Other comprehensive income for the </t>
  </si>
  <si>
    <t>financial period, net of tax</t>
  </si>
  <si>
    <t xml:space="preserve">   </t>
  </si>
  <si>
    <t>and investment properties</t>
  </si>
  <si>
    <t>AFS</t>
  </si>
  <si>
    <t>Other comprehensive income, net of tax</t>
  </si>
  <si>
    <t>1 April 2010</t>
  </si>
  <si>
    <t>as at</t>
  </si>
  <si>
    <t>Impairment of loans</t>
  </si>
  <si>
    <t>Profit for the period</t>
  </si>
  <si>
    <t>Purchase consideration</t>
  </si>
  <si>
    <t>Sales proceeds</t>
  </si>
  <si>
    <t>Gain on disposal</t>
  </si>
  <si>
    <t>Financial assets AFS</t>
  </si>
  <si>
    <t>Purchase of shares pursuant to ESOS</t>
  </si>
  <si>
    <t>As at</t>
  </si>
  <si>
    <t xml:space="preserve"> 1 April 2010</t>
  </si>
  <si>
    <t>Included within financial assets AFS:</t>
  </si>
  <si>
    <t>At amortised cost</t>
  </si>
  <si>
    <t>shares in issue</t>
  </si>
  <si>
    <t>number of ordinary</t>
  </si>
  <si>
    <t>Weighted average</t>
  </si>
  <si>
    <t>Amendments to:</t>
  </si>
  <si>
    <t>("AFS"):</t>
  </si>
  <si>
    <t>Financial assets available-for-sale</t>
  </si>
  <si>
    <t>Short term investments</t>
  </si>
  <si>
    <t xml:space="preserve">   Financial assets AFS</t>
  </si>
  <si>
    <t>- Bank overdrafts</t>
  </si>
  <si>
    <t>Non-current assets:</t>
  </si>
  <si>
    <t>Current assets:</t>
  </si>
  <si>
    <t>Basic/Diluted (sen)</t>
  </si>
  <si>
    <t>Restated</t>
  </si>
  <si>
    <t>Effects on:</t>
  </si>
  <si>
    <t xml:space="preserve">  Deferred tax assets</t>
  </si>
  <si>
    <t xml:space="preserve">  Other investments</t>
  </si>
  <si>
    <t xml:space="preserve">  Financial asssets AFS</t>
  </si>
  <si>
    <t xml:space="preserve">  Short term investments</t>
  </si>
  <si>
    <t xml:space="preserve">  Trade receivables</t>
  </si>
  <si>
    <t xml:space="preserve">  AFS reserve</t>
  </si>
  <si>
    <t xml:space="preserve">  Retained earnings</t>
  </si>
  <si>
    <t xml:space="preserve">  Deferred tax liabilities</t>
  </si>
  <si>
    <t xml:space="preserve">  Payables and accrued expenses</t>
  </si>
  <si>
    <t>EARNINGS PER SHARE ("EPS")</t>
  </si>
  <si>
    <t>Basic EPS</t>
  </si>
  <si>
    <t>Basic:</t>
  </si>
  <si>
    <t>Diluted:</t>
  </si>
  <si>
    <t xml:space="preserve">Basic/diluted earnings per share </t>
  </si>
  <si>
    <t xml:space="preserve">  (sen)</t>
  </si>
  <si>
    <t>Amendments to FRSs classified as "Improvements to FRSs (2009)"</t>
  </si>
  <si>
    <t>Recognition of interest income/(expense)</t>
  </si>
  <si>
    <t>Impairment loss in investment properties</t>
  </si>
  <si>
    <t>Cancellation of share options</t>
  </si>
  <si>
    <t>(Increase)/Decrease in working capital:</t>
  </si>
  <si>
    <t>Proceeds from issuance of shares</t>
  </si>
  <si>
    <t>30.09.2009</t>
  </si>
  <si>
    <t>30.09.2010</t>
  </si>
  <si>
    <t>As at 30 September 2009</t>
  </si>
  <si>
    <t>As at 30 September 2010</t>
  </si>
  <si>
    <t>Proceeds from issuance of private placement shares</t>
  </si>
  <si>
    <t>Drawdown of term loan</t>
  </si>
  <si>
    <t>Property, plant and equipment written off</t>
  </si>
  <si>
    <t>PERIOD ENDED 30 SEPTEMBER 2010</t>
  </si>
  <si>
    <t>6 MONTHS ENDED</t>
  </si>
  <si>
    <t>Redemption of MTNs</t>
  </si>
  <si>
    <t>Transactions with owners</t>
  </si>
  <si>
    <t>Total transactions with owners</t>
  </si>
  <si>
    <t>19 November 2010</t>
  </si>
  <si>
    <t>Total comprehensive income</t>
  </si>
  <si>
    <t>Loans and receivables</t>
  </si>
  <si>
    <t>CURRENT YEAR PROSPECTS (CONT'D)</t>
  </si>
  <si>
    <t>GROUP BORROWINGS AND DEBT SECURITIES (CONT'D)</t>
  </si>
  <si>
    <t>FRS101: Presentation of financial statements</t>
  </si>
  <si>
    <t>FRS 139: Financial Instruments: Recognition and Measurement</t>
  </si>
  <si>
    <t>(c)</t>
  </si>
  <si>
    <t>FRS 8: Operating Segment</t>
  </si>
  <si>
    <t>FRS 139 : Financial Instruments: Recognition and Measurement (Cont'd)</t>
  </si>
  <si>
    <t>(i)</t>
  </si>
  <si>
    <t>(ii)</t>
  </si>
  <si>
    <t>Impairment of loans (Cont'd)</t>
  </si>
  <si>
    <t>(iii)</t>
  </si>
  <si>
    <t>(iv)</t>
  </si>
  <si>
    <r>
      <t>for 2</t>
    </r>
    <r>
      <rPr>
        <b/>
        <vertAlign val="superscript"/>
        <sz val="12"/>
        <rFont val="Times New Roman"/>
        <family val="1"/>
      </rPr>
      <t xml:space="preserve">nd </t>
    </r>
    <r>
      <rPr>
        <b/>
        <sz val="12"/>
        <rFont val="Times New Roman"/>
        <family val="1"/>
      </rPr>
      <t>Quarter Ended 30 September 2010</t>
    </r>
  </si>
  <si>
    <t>DEBT AND EQUITY SECURITIES (CONT"D)</t>
  </si>
  <si>
    <t>Gain on disposal of plant and equipment</t>
  </si>
  <si>
    <t>Cash generated from/(used in) operations</t>
  </si>
  <si>
    <t>Proceeds from disposal of financial assets AFS</t>
  </si>
  <si>
    <t>Proceeds from disposal of plant and equipment</t>
  </si>
  <si>
    <t>Dividend paid</t>
  </si>
  <si>
    <t>Dividend</t>
  </si>
  <si>
    <t xml:space="preserve">  Loans and receivables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</si>
</sst>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Z$&quot;#,##0_);\(&quot;Z$&quot;#,##0\)"/>
    <numFmt numFmtId="165" formatCode="&quot;Z$&quot;#,##0_);[Red]\(&quot;Z$&quot;#,##0\)"/>
    <numFmt numFmtId="166" formatCode="&quot;Z$&quot;#,##0.00_);\(&quot;Z$&quot;#,##0.00\)"/>
    <numFmt numFmtId="167" formatCode="&quot;Z$&quot;#,##0.00_);[Red]\(&quot;Z$&quot;#,##0.00\)"/>
    <numFmt numFmtId="168" formatCode="_(&quot;Z$&quot;* #,##0_);_(&quot;Z$&quot;* \(#,##0\);_(&quot;Z$&quot;* &quot;-&quot;_);_(@_)"/>
    <numFmt numFmtId="169" formatCode="_(&quot;Z$&quot;* #,##0.00_);_(&quot;Z$&quot;* \(#,##0.00\);_(&quot;Z$&quot;* &quot;-&quot;??_);_(@_)"/>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_(* #,##0_);_(* \(#,##0\);_(* &quot;-&quot;??_);_(@_)"/>
    <numFmt numFmtId="175" formatCode="\$#,##0.00;\(\$#,##0.00\)"/>
    <numFmt numFmtId="176" formatCode="\$#,##0;\(\$#,##0\)"/>
    <numFmt numFmtId="177" formatCode="#,##0;\(#,##0\)"/>
    <numFmt numFmtId="178" formatCode="0.00_)"/>
    <numFmt numFmtId="179" formatCode="dd/mm/yyyy"/>
    <numFmt numFmtId="180" formatCode="#,##0,_);\(#,##0,\)"/>
    <numFmt numFmtId="181" formatCode="d/m/yyyy"/>
    <numFmt numFmtId="182" formatCode="0.00_);\(0.00\)"/>
    <numFmt numFmtId="183" formatCode="0.000_);\(0.000\)"/>
    <numFmt numFmtId="184" formatCode="_-* #,##0_-;\-* #,##0_-;_-* &quot;-&quot;??_-;_-@_-"/>
    <numFmt numFmtId="185" formatCode="#,##0.0000,_);\(#,##0.0000,\)"/>
    <numFmt numFmtId="186" formatCode="#,##0.00000,_);\(#,##0.00000,\)"/>
    <numFmt numFmtId="187" formatCode="#,##0,_);\(#,##0\)"/>
    <numFmt numFmtId="188" formatCode="_-* #,##0.0_-;\-* #,##0.0_-;_-* &quot;-&quot;??_-;_-@_-"/>
    <numFmt numFmtId="189" formatCode="[$-409]dddd\,\ mmmm\ dd\,\ yyyy"/>
    <numFmt numFmtId="190" formatCode="[$-409]h:mm:ss\ AM/PM"/>
    <numFmt numFmtId="191" formatCode="0.0"/>
    <numFmt numFmtId="192" formatCode="0.0_);\(0.0\)"/>
    <numFmt numFmtId="193" formatCode="0_);\(0\)"/>
    <numFmt numFmtId="194" formatCode="_(* #,##0.0_);_(* \(#,##0.0\);_(* &quot;-&quot;??_);_(@_)"/>
    <numFmt numFmtId="195" formatCode="&quot;Yes&quot;;&quot;Yes&quot;;&quot;No&quot;"/>
    <numFmt numFmtId="196" formatCode="&quot;True&quot;;&quot;True&quot;;&quot;False&quot;"/>
    <numFmt numFmtId="197" formatCode="&quot;On&quot;;&quot;On&quot;;&quot;Off&quot;"/>
    <numFmt numFmtId="198" formatCode="[$€-2]\ #,##0.00_);[Red]\([$€-2]\ #,##0.00\)"/>
  </numFmts>
  <fonts count="51">
    <font>
      <sz val="10"/>
      <name val="Helv"/>
      <family val="2"/>
    </font>
    <font>
      <i/>
      <sz val="10"/>
      <name val="Helv"/>
      <family val="2"/>
    </font>
    <font>
      <b/>
      <sz val="10"/>
      <name val="Helv"/>
      <family val="2"/>
    </font>
    <font>
      <sz val="12"/>
      <name val="Helv"/>
      <family val="2"/>
    </font>
    <font>
      <sz val="10"/>
      <name val="Arial"/>
      <family val="2"/>
    </font>
    <font>
      <sz val="10"/>
      <name val="Courier"/>
      <family val="3"/>
    </font>
    <font>
      <sz val="10"/>
      <name val="Times New Roman"/>
      <family val="1"/>
    </font>
    <font>
      <sz val="12"/>
      <name val="Arial"/>
      <family val="2"/>
    </font>
    <font>
      <b/>
      <sz val="18"/>
      <name val="Arial"/>
      <family val="2"/>
    </font>
    <font>
      <b/>
      <sz val="12"/>
      <name val="Arial"/>
      <family val="2"/>
    </font>
    <font>
      <sz val="8"/>
      <name val="Helv"/>
      <family val="2"/>
    </font>
    <font>
      <sz val="12"/>
      <name val="Times New Roman"/>
      <family val="1"/>
    </font>
    <font>
      <b/>
      <sz val="12"/>
      <name val="Times New Roman"/>
      <family val="1"/>
    </font>
    <font>
      <u val="single"/>
      <sz val="10"/>
      <color indexed="20"/>
      <name val="Arial"/>
      <family val="2"/>
    </font>
    <font>
      <u val="single"/>
      <sz val="10"/>
      <color indexed="12"/>
      <name val="Arial"/>
      <family val="2"/>
    </font>
    <font>
      <b/>
      <i/>
      <sz val="16"/>
      <name val="Helv"/>
      <family val="2"/>
    </font>
    <font>
      <sz val="8"/>
      <name val="Arial"/>
      <family val="2"/>
    </font>
    <font>
      <sz val="14"/>
      <name val="Arial"/>
      <family val="2"/>
    </font>
    <font>
      <b/>
      <sz val="14"/>
      <name val="Arial"/>
      <family val="2"/>
    </font>
    <font>
      <sz val="14"/>
      <name val="Helv"/>
      <family val="2"/>
    </font>
    <font>
      <sz val="14"/>
      <name val="Times New Roman"/>
      <family val="1"/>
    </font>
    <font>
      <b/>
      <sz val="14"/>
      <name val="Times New Roman"/>
      <family val="1"/>
    </font>
    <font>
      <b/>
      <sz val="14"/>
      <color indexed="10"/>
      <name val="Times New Roman"/>
      <family val="1"/>
    </font>
    <font>
      <b/>
      <sz val="15"/>
      <name val="Times New Roman"/>
      <family val="1"/>
    </font>
    <font>
      <sz val="15"/>
      <name val="Arial"/>
      <family val="2"/>
    </font>
    <font>
      <b/>
      <sz val="15"/>
      <name val="Arial"/>
      <family val="2"/>
    </font>
    <font>
      <sz val="15"/>
      <name val="Times New Roman"/>
      <family val="1"/>
    </font>
    <font>
      <sz val="15"/>
      <name val="Helv"/>
      <family val="2"/>
    </font>
    <font>
      <b/>
      <u val="single"/>
      <sz val="14"/>
      <name val="Times New Roman"/>
      <family val="1"/>
    </font>
    <font>
      <sz val="14"/>
      <color indexed="18"/>
      <name val="Times New Roman"/>
      <family val="1"/>
    </font>
    <font>
      <b/>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4"/>
      <color indexed="8"/>
      <name val="Times New Roman"/>
      <family val="0"/>
    </font>
    <font>
      <sz val="15"/>
      <color indexed="8"/>
      <name val="Times New Roman"/>
      <family val="0"/>
    </font>
    <font>
      <sz val="14"/>
      <color indexed="10"/>
      <name val="Times New Roman"/>
      <family val="0"/>
    </font>
    <font>
      <sz val="8"/>
      <color indexed="8"/>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171" fontId="4"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70" fontId="4" fillId="0" borderId="0" applyFont="0" applyFill="0" applyBorder="0" applyAlignment="0" applyProtection="0"/>
    <xf numFmtId="177" fontId="6" fillId="0" borderId="0">
      <alignment/>
      <protection/>
    </xf>
    <xf numFmtId="173" fontId="4" fillId="0" borderId="0" applyFont="0" applyFill="0" applyBorder="0" applyAlignment="0" applyProtection="0"/>
    <xf numFmtId="172" fontId="4" fillId="0" borderId="0" applyFont="0" applyFill="0" applyBorder="0" applyAlignment="0" applyProtection="0"/>
    <xf numFmtId="175" fontId="6" fillId="0" borderId="0">
      <alignment/>
      <protection/>
    </xf>
    <xf numFmtId="0" fontId="7" fillId="0" borderId="0" applyProtection="0">
      <alignment/>
    </xf>
    <xf numFmtId="176" fontId="6" fillId="0" borderId="0">
      <alignment/>
      <protection/>
    </xf>
    <xf numFmtId="0" fontId="36" fillId="0" borderId="0" applyNumberFormat="0" applyFill="0" applyBorder="0" applyAlignment="0" applyProtection="0"/>
    <xf numFmtId="2" fontId="7" fillId="0" borderId="0" applyProtection="0">
      <alignment/>
    </xf>
    <xf numFmtId="0" fontId="13"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Protection="0">
      <alignment/>
    </xf>
    <xf numFmtId="0" fontId="9" fillId="0" borderId="0" applyProtection="0">
      <alignment/>
    </xf>
    <xf numFmtId="0" fontId="14"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178"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37" fontId="7" fillId="0" borderId="0">
      <alignment/>
      <protection/>
    </xf>
    <xf numFmtId="0" fontId="4" fillId="0" borderId="0">
      <alignment/>
      <protection/>
    </xf>
    <xf numFmtId="0" fontId="0" fillId="23" borderId="7" applyNumberFormat="0" applyFont="0" applyAlignment="0" applyProtection="0"/>
    <xf numFmtId="0" fontId="44" fillId="20" borderId="8" applyNumberFormat="0" applyAlignment="0" applyProtection="0"/>
    <xf numFmtId="9" fontId="4" fillId="0" borderId="0" applyFont="0" applyFill="0" applyBorder="0" applyAlignment="0" applyProtection="0"/>
    <xf numFmtId="0" fontId="45" fillId="0" borderId="0" applyNumberFormat="0" applyFill="0" applyBorder="0" applyAlignment="0" applyProtection="0"/>
    <xf numFmtId="0" fontId="7" fillId="0" borderId="9" applyProtection="0">
      <alignment/>
    </xf>
    <xf numFmtId="0" fontId="46" fillId="0" borderId="0" applyNumberFormat="0" applyFill="0" applyBorder="0" applyAlignment="0" applyProtection="0"/>
  </cellStyleXfs>
  <cellXfs count="578">
    <xf numFmtId="0" fontId="0" fillId="0" borderId="0" xfId="0" applyAlignment="1">
      <alignment/>
    </xf>
    <xf numFmtId="0" fontId="17" fillId="0" borderId="0" xfId="0" applyFont="1" applyAlignment="1">
      <alignment/>
    </xf>
    <xf numFmtId="0" fontId="19" fillId="0" borderId="0" xfId="0" applyFont="1" applyAlignment="1">
      <alignment/>
    </xf>
    <xf numFmtId="0" fontId="20" fillId="0" borderId="0" xfId="0" applyFont="1" applyAlignment="1">
      <alignment/>
    </xf>
    <xf numFmtId="174" fontId="18" fillId="0" borderId="0" xfId="42" applyNumberFormat="1" applyFont="1" applyBorder="1" applyAlignment="1">
      <alignment horizontal="center"/>
    </xf>
    <xf numFmtId="174" fontId="17" fillId="0" borderId="0" xfId="42" applyNumberFormat="1" applyFont="1" applyBorder="1" applyAlignment="1">
      <alignment horizontal="center"/>
    </xf>
    <xf numFmtId="170" fontId="20" fillId="0" borderId="0" xfId="0" applyNumberFormat="1" applyFont="1" applyAlignment="1">
      <alignment/>
    </xf>
    <xf numFmtId="174" fontId="20" fillId="0" borderId="0" xfId="42" applyNumberFormat="1" applyFont="1" applyBorder="1" applyAlignment="1">
      <alignment/>
    </xf>
    <xf numFmtId="0" fontId="17" fillId="0" borderId="0" xfId="75" applyFont="1">
      <alignment/>
      <protection/>
    </xf>
    <xf numFmtId="0" fontId="17" fillId="0" borderId="0" xfId="75" applyFont="1" applyAlignment="1">
      <alignment horizontal="center"/>
      <protection/>
    </xf>
    <xf numFmtId="0" fontId="18" fillId="0" borderId="0" xfId="75" applyFont="1" applyAlignment="1">
      <alignment horizontal="center"/>
      <protection/>
    </xf>
    <xf numFmtId="0" fontId="18" fillId="0" borderId="0" xfId="73" applyFont="1">
      <alignment/>
      <protection/>
    </xf>
    <xf numFmtId="0" fontId="17" fillId="0" borderId="0" xfId="73" applyFont="1">
      <alignment/>
      <protection/>
    </xf>
    <xf numFmtId="0" fontId="18" fillId="0" borderId="0" xfId="73" applyFont="1" applyAlignment="1">
      <alignment horizontal="center"/>
      <protection/>
    </xf>
    <xf numFmtId="0" fontId="17" fillId="0" borderId="0" xfId="73" applyFont="1" applyAlignment="1">
      <alignment horizontal="center"/>
      <protection/>
    </xf>
    <xf numFmtId="0" fontId="17" fillId="0" borderId="0" xfId="73" applyFont="1" applyBorder="1" quotePrefix="1">
      <alignment/>
      <protection/>
    </xf>
    <xf numFmtId="0" fontId="17" fillId="0" borderId="0" xfId="73" applyFont="1" applyBorder="1">
      <alignment/>
      <protection/>
    </xf>
    <xf numFmtId="171" fontId="18" fillId="0" borderId="0" xfId="42" applyNumberFormat="1" applyFont="1" applyBorder="1" applyAlignment="1">
      <alignment horizontal="center"/>
    </xf>
    <xf numFmtId="0" fontId="18" fillId="0" borderId="0" xfId="73" applyFont="1" applyBorder="1" applyAlignment="1">
      <alignment horizontal="center"/>
      <protection/>
    </xf>
    <xf numFmtId="0" fontId="17" fillId="0" borderId="0" xfId="73" applyFont="1" applyBorder="1" applyAlignment="1">
      <alignment horizontal="center"/>
      <protection/>
    </xf>
    <xf numFmtId="0" fontId="20" fillId="0" borderId="0" xfId="0" applyFont="1" applyBorder="1" applyAlignment="1">
      <alignment horizontal="right"/>
    </xf>
    <xf numFmtId="0" fontId="20" fillId="0" borderId="0" xfId="0" applyFont="1" applyBorder="1" applyAlignment="1">
      <alignment/>
    </xf>
    <xf numFmtId="0" fontId="20" fillId="0" borderId="0" xfId="0" applyFont="1" applyAlignment="1">
      <alignment horizontal="left"/>
    </xf>
    <xf numFmtId="0" fontId="21" fillId="0" borderId="0" xfId="0" applyFont="1" applyAlignment="1">
      <alignment/>
    </xf>
    <xf numFmtId="0" fontId="20" fillId="0" borderId="0" xfId="0" applyFont="1" applyAlignment="1">
      <alignment horizontal="centerContinuous"/>
    </xf>
    <xf numFmtId="0" fontId="20" fillId="0" borderId="0" xfId="0" applyFont="1" applyBorder="1" applyAlignment="1">
      <alignment horizontal="centerContinuous"/>
    </xf>
    <xf numFmtId="0" fontId="21" fillId="0" borderId="0" xfId="0" applyFont="1" applyBorder="1" applyAlignment="1">
      <alignment horizontal="centerContinuous"/>
    </xf>
    <xf numFmtId="0" fontId="21" fillId="0" borderId="0" xfId="0" applyFont="1" applyAlignment="1">
      <alignment horizontal="centerContinuous"/>
    </xf>
    <xf numFmtId="0" fontId="21" fillId="0" borderId="0" xfId="0" applyFont="1" applyAlignment="1">
      <alignment horizontal="left"/>
    </xf>
    <xf numFmtId="0" fontId="20" fillId="0" borderId="0" xfId="0" applyFont="1" applyAlignment="1">
      <alignment horizontal="justify" vertical="top" wrapText="1"/>
    </xf>
    <xf numFmtId="174" fontId="21" fillId="0" borderId="0" xfId="42" applyNumberFormat="1" applyFont="1" applyBorder="1" applyAlignment="1">
      <alignment/>
    </xf>
    <xf numFmtId="0" fontId="20" fillId="0" borderId="0" xfId="0" applyFont="1" applyAlignment="1">
      <alignment/>
    </xf>
    <xf numFmtId="0" fontId="21" fillId="0" borderId="0" xfId="0" applyFont="1" applyAlignment="1">
      <alignment/>
    </xf>
    <xf numFmtId="0" fontId="20" fillId="0" borderId="0" xfId="0" applyNumberFormat="1" applyFont="1" applyAlignment="1" quotePrefix="1">
      <alignment horizontal="left"/>
    </xf>
    <xf numFmtId="0" fontId="20" fillId="0" borderId="0" xfId="0" applyFont="1" applyFill="1" applyAlignment="1">
      <alignment horizontal="justify" vertical="top" wrapText="1"/>
    </xf>
    <xf numFmtId="0" fontId="20" fillId="0" borderId="0" xfId="0" applyFont="1" applyFill="1" applyBorder="1" applyAlignment="1">
      <alignment/>
    </xf>
    <xf numFmtId="0" fontId="21" fillId="0" borderId="0" xfId="0" applyFont="1" applyBorder="1" applyAlignment="1">
      <alignment horizontal="left"/>
    </xf>
    <xf numFmtId="0" fontId="20" fillId="0" borderId="0" xfId="0" applyFont="1" applyBorder="1" applyAlignment="1">
      <alignment horizontal="left"/>
    </xf>
    <xf numFmtId="0" fontId="20" fillId="0" borderId="0" xfId="0" applyFont="1" applyAlignment="1">
      <alignment vertical="top" wrapText="1"/>
    </xf>
    <xf numFmtId="49" fontId="20" fillId="0" borderId="0" xfId="0" applyNumberFormat="1" applyFont="1" applyAlignment="1" quotePrefix="1">
      <alignment horizontal="left"/>
    </xf>
    <xf numFmtId="0" fontId="20" fillId="0" borderId="0" xfId="0" applyNumberFormat="1" applyFont="1" applyBorder="1" applyAlignment="1" quotePrefix="1">
      <alignment horizontal="left"/>
    </xf>
    <xf numFmtId="0" fontId="21" fillId="0" borderId="0" xfId="0" applyNumberFormat="1" applyFont="1" applyAlignment="1">
      <alignment horizontal="centerContinuous"/>
    </xf>
    <xf numFmtId="0" fontId="21" fillId="0" borderId="0" xfId="0" applyNumberFormat="1" applyFont="1" applyBorder="1" applyAlignment="1">
      <alignment horizontal="center"/>
    </xf>
    <xf numFmtId="0" fontId="20" fillId="0" borderId="0" xfId="0" applyNumberFormat="1" applyFont="1" applyAlignment="1">
      <alignment horizontal="center"/>
    </xf>
    <xf numFmtId="0" fontId="21" fillId="0" borderId="0" xfId="0" applyNumberFormat="1" applyFont="1" applyAlignment="1">
      <alignment horizontal="center"/>
    </xf>
    <xf numFmtId="0" fontId="20" fillId="0" borderId="0" xfId="0" applyNumberFormat="1" applyFont="1" applyBorder="1" applyAlignment="1">
      <alignment horizontal="left"/>
    </xf>
    <xf numFmtId="0" fontId="21" fillId="0" borderId="0" xfId="0" applyNumberFormat="1" applyFont="1" applyBorder="1" applyAlignment="1" quotePrefix="1">
      <alignment horizontal="center"/>
    </xf>
    <xf numFmtId="174" fontId="20" fillId="0" borderId="0" xfId="42" applyNumberFormat="1" applyFont="1" applyBorder="1" applyAlignment="1">
      <alignment horizontal="right"/>
    </xf>
    <xf numFmtId="174" fontId="20" fillId="0" borderId="0" xfId="0" applyNumberFormat="1" applyFont="1" applyBorder="1" applyAlignment="1">
      <alignment/>
    </xf>
    <xf numFmtId="0" fontId="20" fillId="0" borderId="0" xfId="0" applyFont="1" applyAlignment="1">
      <alignment horizontal="justify" wrapText="1"/>
    </xf>
    <xf numFmtId="181" fontId="20" fillId="0" borderId="0" xfId="0" applyNumberFormat="1" applyFont="1" applyAlignment="1">
      <alignment horizontal="center"/>
    </xf>
    <xf numFmtId="174" fontId="20" fillId="0" borderId="0" xfId="42" applyNumberFormat="1" applyFont="1" applyAlignment="1">
      <alignment horizontal="center"/>
    </xf>
    <xf numFmtId="174" fontId="21" fillId="0" borderId="0" xfId="42" applyNumberFormat="1" applyFont="1" applyAlignment="1">
      <alignment horizontal="center"/>
    </xf>
    <xf numFmtId="181" fontId="20" fillId="0" borderId="0" xfId="0" applyNumberFormat="1" applyFont="1" applyAlignment="1" quotePrefix="1">
      <alignment horizontal="center"/>
    </xf>
    <xf numFmtId="174" fontId="20" fillId="0" borderId="0" xfId="42" applyNumberFormat="1" applyFont="1" applyBorder="1" applyAlignment="1">
      <alignment horizontal="center"/>
    </xf>
    <xf numFmtId="49" fontId="20" fillId="0" borderId="0" xfId="0" applyNumberFormat="1" applyFont="1" applyAlignment="1">
      <alignment horizontal="left"/>
    </xf>
    <xf numFmtId="49" fontId="21" fillId="0" borderId="0" xfId="42" applyNumberFormat="1" applyFont="1" applyBorder="1" applyAlignment="1">
      <alignment/>
    </xf>
    <xf numFmtId="49" fontId="20" fillId="0" borderId="0" xfId="42" applyNumberFormat="1" applyFont="1" applyBorder="1" applyAlignment="1">
      <alignment/>
    </xf>
    <xf numFmtId="49" fontId="20" fillId="0" borderId="0" xfId="0" applyNumberFormat="1" applyFont="1" applyAlignment="1">
      <alignment/>
    </xf>
    <xf numFmtId="170" fontId="20" fillId="0" borderId="0" xfId="0" applyNumberFormat="1" applyFont="1" applyAlignment="1">
      <alignment horizontal="left"/>
    </xf>
    <xf numFmtId="170" fontId="20" fillId="0" borderId="0" xfId="0" applyNumberFormat="1" applyFont="1" applyAlignment="1" quotePrefix="1">
      <alignment horizontal="left"/>
    </xf>
    <xf numFmtId="170" fontId="20" fillId="0" borderId="0" xfId="0" applyNumberFormat="1" applyFont="1" applyAlignment="1">
      <alignment horizontal="center"/>
    </xf>
    <xf numFmtId="170" fontId="20" fillId="0" borderId="0" xfId="0" applyNumberFormat="1" applyFont="1" applyBorder="1" applyAlignment="1">
      <alignment/>
    </xf>
    <xf numFmtId="174" fontId="20" fillId="0" borderId="0" xfId="42" applyNumberFormat="1" applyFont="1" applyBorder="1" applyAlignment="1">
      <alignment/>
    </xf>
    <xf numFmtId="0" fontId="21" fillId="0" borderId="0" xfId="0" applyFont="1" applyBorder="1" applyAlignment="1">
      <alignment/>
    </xf>
    <xf numFmtId="174" fontId="21" fillId="0" borderId="0" xfId="42" applyNumberFormat="1" applyFont="1" applyBorder="1" applyAlignment="1">
      <alignment horizontal="centerContinuous"/>
    </xf>
    <xf numFmtId="174" fontId="20" fillId="0" borderId="0" xfId="42" applyNumberFormat="1" applyFont="1" applyBorder="1" applyAlignment="1">
      <alignment horizontal="centerContinuous"/>
    </xf>
    <xf numFmtId="183" fontId="20" fillId="0" borderId="0" xfId="0" applyNumberFormat="1" applyFont="1" applyAlignment="1">
      <alignment/>
    </xf>
    <xf numFmtId="0" fontId="20" fillId="0" borderId="0" xfId="0" applyFont="1" applyAlignment="1">
      <alignment horizontal="right"/>
    </xf>
    <xf numFmtId="0" fontId="20" fillId="0" borderId="0" xfId="0" applyFont="1" applyFill="1" applyAlignment="1">
      <alignment horizontal="centerContinuous"/>
    </xf>
    <xf numFmtId="0" fontId="20" fillId="0" borderId="0" xfId="0" applyFont="1" applyFill="1" applyAlignment="1">
      <alignment/>
    </xf>
    <xf numFmtId="0" fontId="21" fillId="0" borderId="0" xfId="0" applyFont="1" applyFill="1" applyAlignment="1">
      <alignment horizontal="left"/>
    </xf>
    <xf numFmtId="0" fontId="20" fillId="0" borderId="0" xfId="0" applyFont="1" applyAlignment="1">
      <alignment horizontal="center"/>
    </xf>
    <xf numFmtId="0" fontId="20" fillId="0" borderId="0" xfId="0" applyNumberFormat="1" applyFont="1" applyAlignment="1">
      <alignment horizontal="left"/>
    </xf>
    <xf numFmtId="0" fontId="21" fillId="0" borderId="0" xfId="0" applyNumberFormat="1" applyFont="1" applyAlignment="1">
      <alignment horizontal="right"/>
    </xf>
    <xf numFmtId="174" fontId="20" fillId="0" borderId="0" xfId="42" applyNumberFormat="1" applyFont="1" applyBorder="1" applyAlignment="1" quotePrefix="1">
      <alignment/>
    </xf>
    <xf numFmtId="0" fontId="20" fillId="0" borderId="0" xfId="0" applyFont="1" applyBorder="1" applyAlignment="1">
      <alignment vertical="top" wrapText="1"/>
    </xf>
    <xf numFmtId="0" fontId="21" fillId="0" borderId="0" xfId="0" applyNumberFormat="1" applyFont="1" applyBorder="1" applyAlignment="1">
      <alignment horizontal="centerContinuous"/>
    </xf>
    <xf numFmtId="0" fontId="20" fillId="0" borderId="0" xfId="0" applyFont="1" applyBorder="1" applyAlignment="1">
      <alignment horizontal="justify" vertical="justify"/>
    </xf>
    <xf numFmtId="0" fontId="21" fillId="0" borderId="0" xfId="0" applyFont="1" applyAlignment="1" quotePrefix="1">
      <alignment horizontal="left"/>
    </xf>
    <xf numFmtId="0" fontId="12" fillId="0" borderId="0" xfId="73" applyFont="1" applyAlignment="1">
      <alignment horizontal="right"/>
      <protection/>
    </xf>
    <xf numFmtId="0" fontId="21" fillId="0" borderId="0" xfId="73" applyFont="1">
      <alignment/>
      <protection/>
    </xf>
    <xf numFmtId="0" fontId="20" fillId="0" borderId="0" xfId="73" applyFont="1">
      <alignment/>
      <protection/>
    </xf>
    <xf numFmtId="0" fontId="21" fillId="0" borderId="0" xfId="73" applyFont="1" applyAlignment="1">
      <alignment horizontal="center"/>
      <protection/>
    </xf>
    <xf numFmtId="0" fontId="20" fillId="0" borderId="0" xfId="73" applyFont="1" applyAlignment="1">
      <alignment horizontal="center"/>
      <protection/>
    </xf>
    <xf numFmtId="0" fontId="12" fillId="0" borderId="0" xfId="73" applyFont="1">
      <alignment/>
      <protection/>
    </xf>
    <xf numFmtId="0" fontId="21" fillId="0" borderId="0" xfId="0" applyFont="1" applyAlignment="1">
      <alignment horizontal="center"/>
    </xf>
    <xf numFmtId="0" fontId="17" fillId="0" borderId="10" xfId="73" applyFont="1" applyBorder="1">
      <alignment/>
      <protection/>
    </xf>
    <xf numFmtId="0" fontId="18" fillId="0" borderId="10" xfId="73" applyFont="1" applyBorder="1" applyAlignment="1">
      <alignment horizontal="center"/>
      <protection/>
    </xf>
    <xf numFmtId="0" fontId="17" fillId="0" borderId="10" xfId="73" applyFont="1" applyBorder="1" applyAlignment="1">
      <alignment horizontal="center"/>
      <protection/>
    </xf>
    <xf numFmtId="0" fontId="17" fillId="0" borderId="11" xfId="73" applyFont="1" applyBorder="1">
      <alignment/>
      <protection/>
    </xf>
    <xf numFmtId="0" fontId="18" fillId="0" borderId="11" xfId="73" applyFont="1" applyBorder="1" applyAlignment="1">
      <alignment horizontal="center"/>
      <protection/>
    </xf>
    <xf numFmtId="0" fontId="17" fillId="0" borderId="11" xfId="73" applyFont="1" applyBorder="1" applyAlignment="1">
      <alignment horizontal="center"/>
      <protection/>
    </xf>
    <xf numFmtId="180" fontId="20" fillId="0" borderId="0" xfId="42" applyNumberFormat="1" applyFont="1" applyBorder="1" applyAlignment="1">
      <alignment horizontal="right"/>
    </xf>
    <xf numFmtId="180" fontId="20" fillId="0" borderId="0" xfId="42" applyNumberFormat="1" applyFont="1" applyAlignment="1">
      <alignment horizontal="right"/>
    </xf>
    <xf numFmtId="0" fontId="20" fillId="0" borderId="0" xfId="73" applyFont="1" applyBorder="1">
      <alignment/>
      <protection/>
    </xf>
    <xf numFmtId="174" fontId="21" fillId="0" borderId="0" xfId="42" applyNumberFormat="1" applyFont="1" applyBorder="1" applyAlignment="1">
      <alignment horizontal="center"/>
    </xf>
    <xf numFmtId="0" fontId="21" fillId="0" borderId="0" xfId="0" applyFont="1" applyAlignment="1">
      <alignment horizontal="right"/>
    </xf>
    <xf numFmtId="171" fontId="20" fillId="0" borderId="0" xfId="42" applyFont="1" applyAlignment="1">
      <alignment horizontal="right"/>
    </xf>
    <xf numFmtId="180" fontId="21" fillId="0" borderId="0" xfId="42" applyNumberFormat="1" applyFont="1" applyBorder="1" applyAlignment="1">
      <alignment/>
    </xf>
    <xf numFmtId="180" fontId="20" fillId="0" borderId="9" xfId="42" applyNumberFormat="1" applyFont="1" applyBorder="1" applyAlignment="1">
      <alignment horizontal="right"/>
    </xf>
    <xf numFmtId="174" fontId="20" fillId="0" borderId="0" xfId="42" applyNumberFormat="1" applyFont="1" applyAlignment="1">
      <alignment/>
    </xf>
    <xf numFmtId="0" fontId="21" fillId="0" borderId="12" xfId="0" applyFont="1" applyBorder="1" applyAlignment="1">
      <alignment horizontal="left"/>
    </xf>
    <xf numFmtId="0" fontId="19" fillId="0" borderId="12" xfId="0" applyFont="1" applyBorder="1" applyAlignment="1">
      <alignment/>
    </xf>
    <xf numFmtId="0" fontId="20" fillId="0" borderId="0" xfId="75" applyFont="1">
      <alignment/>
      <protection/>
    </xf>
    <xf numFmtId="0" fontId="20" fillId="0" borderId="0" xfId="75" applyFont="1" applyAlignment="1">
      <alignment horizontal="center"/>
      <protection/>
    </xf>
    <xf numFmtId="0" fontId="21" fillId="0" borderId="0" xfId="75" applyFont="1" applyBorder="1">
      <alignment/>
      <protection/>
    </xf>
    <xf numFmtId="0" fontId="20" fillId="0" borderId="0" xfId="75" applyFont="1" applyBorder="1">
      <alignment/>
      <protection/>
    </xf>
    <xf numFmtId="0" fontId="21" fillId="0" borderId="0" xfId="75" applyFont="1">
      <alignment/>
      <protection/>
    </xf>
    <xf numFmtId="0" fontId="21" fillId="0" borderId="0" xfId="75" applyFont="1" applyAlignment="1">
      <alignment horizontal="center"/>
      <protection/>
    </xf>
    <xf numFmtId="0" fontId="20" fillId="0" borderId="13" xfId="75" applyFont="1" applyBorder="1">
      <alignment/>
      <protection/>
    </xf>
    <xf numFmtId="0" fontId="20" fillId="0" borderId="14" xfId="75" applyFont="1" applyBorder="1">
      <alignment/>
      <protection/>
    </xf>
    <xf numFmtId="0" fontId="20" fillId="0" borderId="15" xfId="75" applyFont="1" applyBorder="1" applyAlignment="1">
      <alignment horizontal="center"/>
      <protection/>
    </xf>
    <xf numFmtId="180" fontId="20" fillId="0" borderId="16" xfId="42" applyNumberFormat="1" applyFont="1" applyBorder="1" applyAlignment="1">
      <alignment horizontal="right"/>
    </xf>
    <xf numFmtId="171" fontId="20" fillId="0" borderId="0" xfId="42" applyFont="1" applyBorder="1" applyAlignment="1">
      <alignment horizontal="right"/>
    </xf>
    <xf numFmtId="180" fontId="20" fillId="0" borderId="17" xfId="42" applyNumberFormat="1" applyFont="1" applyBorder="1" applyAlignment="1">
      <alignment horizontal="right"/>
    </xf>
    <xf numFmtId="180" fontId="20" fillId="0" borderId="0" xfId="75" applyNumberFormat="1" applyFont="1" applyAlignment="1">
      <alignment horizontal="right"/>
      <protection/>
    </xf>
    <xf numFmtId="180" fontId="20" fillId="0" borderId="0" xfId="75" applyNumberFormat="1" applyFont="1" applyBorder="1" applyAlignment="1">
      <alignment horizontal="right"/>
      <protection/>
    </xf>
    <xf numFmtId="180" fontId="21" fillId="0" borderId="0" xfId="75" applyNumberFormat="1" applyFont="1" applyAlignment="1">
      <alignment horizontal="right"/>
      <protection/>
    </xf>
    <xf numFmtId="180" fontId="21" fillId="0" borderId="0" xfId="75" applyNumberFormat="1" applyFont="1" applyBorder="1" applyAlignment="1">
      <alignment horizontal="right"/>
      <protection/>
    </xf>
    <xf numFmtId="0" fontId="21" fillId="0" borderId="12" xfId="75" applyFont="1" applyBorder="1">
      <alignment/>
      <protection/>
    </xf>
    <xf numFmtId="0" fontId="20" fillId="0" borderId="12" xfId="75" applyFont="1" applyBorder="1">
      <alignment/>
      <protection/>
    </xf>
    <xf numFmtId="0" fontId="20" fillId="0" borderId="12" xfId="75" applyFont="1" applyBorder="1" applyAlignment="1">
      <alignment horizontal="center"/>
      <protection/>
    </xf>
    <xf numFmtId="0" fontId="20" fillId="0" borderId="16" xfId="75" applyFont="1" applyBorder="1">
      <alignment/>
      <protection/>
    </xf>
    <xf numFmtId="0" fontId="20" fillId="0" borderId="17" xfId="75" applyFont="1" applyBorder="1" applyAlignment="1">
      <alignment horizontal="center"/>
      <protection/>
    </xf>
    <xf numFmtId="180" fontId="20" fillId="0" borderId="18" xfId="75" applyNumberFormat="1" applyFont="1" applyBorder="1" applyAlignment="1">
      <alignment horizontal="right"/>
      <protection/>
    </xf>
    <xf numFmtId="180" fontId="20" fillId="0" borderId="19" xfId="75" applyNumberFormat="1" applyFont="1" applyBorder="1" applyAlignment="1">
      <alignment horizontal="right"/>
      <protection/>
    </xf>
    <xf numFmtId="180" fontId="20" fillId="0" borderId="20" xfId="75" applyNumberFormat="1" applyFont="1" applyBorder="1" applyAlignment="1">
      <alignment horizontal="right"/>
      <protection/>
    </xf>
    <xf numFmtId="180" fontId="20" fillId="0" borderId="21" xfId="42" applyNumberFormat="1" applyFont="1" applyBorder="1" applyAlignment="1">
      <alignment horizontal="right"/>
    </xf>
    <xf numFmtId="171" fontId="20" fillId="0" borderId="9" xfId="42" applyFont="1" applyBorder="1" applyAlignment="1">
      <alignment horizontal="right"/>
    </xf>
    <xf numFmtId="180" fontId="20" fillId="0" borderId="22" xfId="42" applyNumberFormat="1" applyFont="1" applyBorder="1" applyAlignment="1">
      <alignment horizontal="right"/>
    </xf>
    <xf numFmtId="180" fontId="21" fillId="0" borderId="0" xfId="42" applyNumberFormat="1" applyFont="1" applyFill="1" applyAlignment="1">
      <alignment/>
    </xf>
    <xf numFmtId="180" fontId="20" fillId="0" borderId="0" xfId="42" applyNumberFormat="1" applyFont="1" applyAlignment="1">
      <alignment/>
    </xf>
    <xf numFmtId="180" fontId="21" fillId="0" borderId="19" xfId="42" applyNumberFormat="1" applyFont="1" applyFill="1" applyBorder="1" applyAlignment="1">
      <alignment/>
    </xf>
    <xf numFmtId="180" fontId="21" fillId="0" borderId="0" xfId="42" applyNumberFormat="1" applyFont="1" applyFill="1" applyBorder="1" applyAlignment="1">
      <alignment/>
    </xf>
    <xf numFmtId="180" fontId="20" fillId="0" borderId="0" xfId="42" applyNumberFormat="1" applyFont="1" applyFill="1" applyBorder="1" applyAlignment="1">
      <alignment/>
    </xf>
    <xf numFmtId="180" fontId="21" fillId="0" borderId="23" xfId="42" applyNumberFormat="1" applyFont="1" applyFill="1" applyBorder="1" applyAlignment="1">
      <alignment/>
    </xf>
    <xf numFmtId="180" fontId="20" fillId="0" borderId="9" xfId="42" applyNumberFormat="1" applyFont="1" applyFill="1" applyBorder="1" applyAlignment="1">
      <alignment/>
    </xf>
    <xf numFmtId="170" fontId="21" fillId="0" borderId="0" xfId="0" applyNumberFormat="1" applyFont="1" applyFill="1" applyBorder="1" applyAlignment="1">
      <alignment/>
    </xf>
    <xf numFmtId="180" fontId="20" fillId="0" borderId="0" xfId="42" applyNumberFormat="1" applyFont="1" applyFill="1" applyAlignment="1">
      <alignment/>
    </xf>
    <xf numFmtId="0" fontId="20" fillId="0" borderId="12" xfId="0" applyFont="1" applyBorder="1" applyAlignment="1">
      <alignment horizontal="centerContinuous"/>
    </xf>
    <xf numFmtId="0" fontId="21" fillId="0" borderId="12" xfId="0" applyFont="1" applyBorder="1" applyAlignment="1">
      <alignment horizontal="centerContinuous"/>
    </xf>
    <xf numFmtId="0" fontId="20" fillId="0" borderId="0" xfId="0" applyNumberFormat="1" applyFont="1" applyAlignment="1">
      <alignment horizontal="centerContinuous"/>
    </xf>
    <xf numFmtId="0" fontId="20" fillId="0" borderId="0" xfId="0" applyFont="1" applyBorder="1" applyAlignment="1">
      <alignment vertical="justify"/>
    </xf>
    <xf numFmtId="0" fontId="21" fillId="0" borderId="0" xfId="0" applyFont="1" applyBorder="1" applyAlignment="1">
      <alignment horizontal="left" vertical="justify"/>
    </xf>
    <xf numFmtId="180" fontId="20" fillId="0" borderId="16" xfId="42" applyNumberFormat="1" applyFont="1" applyFill="1" applyBorder="1" applyAlignment="1">
      <alignment horizontal="right"/>
    </xf>
    <xf numFmtId="171" fontId="20" fillId="0" borderId="0" xfId="42" applyFont="1" applyFill="1" applyBorder="1" applyAlignment="1">
      <alignment horizontal="right"/>
    </xf>
    <xf numFmtId="180" fontId="20" fillId="0" borderId="0" xfId="42" applyNumberFormat="1" applyFont="1" applyFill="1" applyBorder="1" applyAlignment="1">
      <alignment horizontal="right"/>
    </xf>
    <xf numFmtId="171" fontId="20" fillId="0" borderId="16" xfId="42" applyFont="1" applyFill="1" applyBorder="1" applyAlignment="1">
      <alignment horizontal="right"/>
    </xf>
    <xf numFmtId="180" fontId="20" fillId="0" borderId="17" xfId="42" applyNumberFormat="1" applyFont="1" applyFill="1" applyBorder="1" applyAlignment="1">
      <alignment horizontal="right"/>
    </xf>
    <xf numFmtId="0" fontId="21" fillId="0" borderId="0" xfId="0" applyNumberFormat="1" applyFont="1" applyBorder="1" applyAlignment="1">
      <alignment horizontal="right"/>
    </xf>
    <xf numFmtId="170" fontId="20" fillId="0" borderId="0" xfId="0" applyNumberFormat="1" applyFont="1" applyBorder="1" applyAlignment="1">
      <alignment horizontal="right"/>
    </xf>
    <xf numFmtId="170" fontId="20" fillId="0" borderId="0" xfId="0" applyNumberFormat="1" applyFont="1" applyAlignment="1">
      <alignment horizontal="right"/>
    </xf>
    <xf numFmtId="179" fontId="21" fillId="0" borderId="0" xfId="0" applyNumberFormat="1" applyFont="1" applyAlignment="1">
      <alignment horizontal="right"/>
    </xf>
    <xf numFmtId="0" fontId="21" fillId="0" borderId="0" xfId="75" applyFont="1" applyAlignment="1">
      <alignment horizontal="right"/>
      <protection/>
    </xf>
    <xf numFmtId="0" fontId="20" fillId="0" borderId="0" xfId="75" applyFont="1" applyAlignment="1">
      <alignment horizontal="right"/>
      <protection/>
    </xf>
    <xf numFmtId="182" fontId="20" fillId="0" borderId="0" xfId="42" applyNumberFormat="1" applyFont="1" applyAlignment="1">
      <alignment horizontal="right"/>
    </xf>
    <xf numFmtId="183" fontId="20" fillId="0" borderId="0" xfId="0" applyNumberFormat="1" applyFont="1" applyAlignment="1">
      <alignment horizontal="right"/>
    </xf>
    <xf numFmtId="171" fontId="20" fillId="0" borderId="24" xfId="0" applyNumberFormat="1" applyFont="1" applyBorder="1" applyAlignment="1">
      <alignment horizontal="right"/>
    </xf>
    <xf numFmtId="0" fontId="21" fillId="0" borderId="0" xfId="0" applyFont="1" applyAlignment="1">
      <alignment vertical="top" wrapText="1"/>
    </xf>
    <xf numFmtId="180" fontId="20" fillId="0" borderId="0" xfId="0" applyNumberFormat="1" applyFont="1" applyBorder="1" applyAlignment="1">
      <alignment/>
    </xf>
    <xf numFmtId="180" fontId="20" fillId="0" borderId="24" xfId="42" applyNumberFormat="1" applyFont="1" applyBorder="1" applyAlignment="1">
      <alignment horizontal="right"/>
    </xf>
    <xf numFmtId="174" fontId="20" fillId="0" borderId="0" xfId="42" applyNumberFormat="1" applyFont="1" applyFill="1" applyBorder="1" applyAlignment="1">
      <alignment/>
    </xf>
    <xf numFmtId="0" fontId="21" fillId="0" borderId="0" xfId="0" applyNumberFormat="1" applyFont="1" applyFill="1" applyAlignment="1">
      <alignment horizontal="left"/>
    </xf>
    <xf numFmtId="49" fontId="21" fillId="0" borderId="0" xfId="42" applyNumberFormat="1" applyFont="1" applyFill="1" applyBorder="1" applyAlignment="1">
      <alignment/>
    </xf>
    <xf numFmtId="170" fontId="20" fillId="0" borderId="0" xfId="0" applyNumberFormat="1" applyFont="1" applyFill="1" applyBorder="1" applyAlignment="1">
      <alignment horizontal="center"/>
    </xf>
    <xf numFmtId="170" fontId="20" fillId="0" borderId="0" xfId="0" applyNumberFormat="1" applyFont="1" applyFill="1" applyBorder="1" applyAlignment="1">
      <alignment/>
    </xf>
    <xf numFmtId="174" fontId="20" fillId="0" borderId="0" xfId="42" applyNumberFormat="1" applyFont="1" applyFill="1" applyBorder="1" applyAlignment="1">
      <alignment horizontal="center"/>
    </xf>
    <xf numFmtId="0" fontId="21" fillId="0" borderId="0" xfId="0" applyFont="1" applyFill="1" applyAlignment="1">
      <alignment horizontal="centerContinuous"/>
    </xf>
    <xf numFmtId="174" fontId="20" fillId="0" borderId="0" xfId="0" applyNumberFormat="1" applyFont="1" applyFill="1" applyBorder="1" applyAlignment="1">
      <alignment/>
    </xf>
    <xf numFmtId="0" fontId="21" fillId="0" borderId="0" xfId="0" applyFont="1" applyFill="1" applyBorder="1" applyAlignment="1">
      <alignment horizontal="centerContinuous"/>
    </xf>
    <xf numFmtId="0" fontId="20" fillId="0" borderId="0" xfId="0" applyFont="1" applyFill="1" applyBorder="1" applyAlignment="1">
      <alignment horizontal="centerContinuous"/>
    </xf>
    <xf numFmtId="0" fontId="20" fillId="0" borderId="0" xfId="75" applyFont="1" applyFill="1">
      <alignment/>
      <protection/>
    </xf>
    <xf numFmtId="174" fontId="20" fillId="0" borderId="0" xfId="42" applyNumberFormat="1" applyFont="1" applyFill="1" applyAlignment="1">
      <alignment horizontal="right"/>
    </xf>
    <xf numFmtId="38" fontId="20" fillId="0" borderId="0" xfId="74" applyNumberFormat="1" applyFont="1" applyFill="1" applyAlignment="1">
      <alignment/>
      <protection/>
    </xf>
    <xf numFmtId="38" fontId="20" fillId="0" borderId="0" xfId="74" applyNumberFormat="1" applyFont="1" applyFill="1" applyAlignment="1">
      <alignment horizontal="left" indent="1"/>
      <protection/>
    </xf>
    <xf numFmtId="0" fontId="20" fillId="0" borderId="0" xfId="76" applyFont="1" applyFill="1">
      <alignment/>
      <protection/>
    </xf>
    <xf numFmtId="180" fontId="20" fillId="0" borderId="0" xfId="76" applyNumberFormat="1" applyFont="1" applyFill="1">
      <alignment/>
      <protection/>
    </xf>
    <xf numFmtId="0" fontId="7" fillId="0" borderId="0" xfId="76" applyFont="1" applyFill="1">
      <alignment/>
      <protection/>
    </xf>
    <xf numFmtId="170" fontId="21" fillId="0" borderId="0" xfId="0" applyNumberFormat="1" applyFont="1" applyBorder="1" applyAlignment="1">
      <alignment horizontal="right"/>
    </xf>
    <xf numFmtId="170" fontId="21" fillId="0" borderId="0" xfId="0" applyNumberFormat="1" applyFont="1" applyAlignment="1">
      <alignment horizontal="right"/>
    </xf>
    <xf numFmtId="171" fontId="20" fillId="0" borderId="0" xfId="42" applyFont="1" applyFill="1" applyAlignment="1">
      <alignment/>
    </xf>
    <xf numFmtId="0" fontId="18" fillId="0" borderId="0" xfId="0" applyNumberFormat="1" applyFont="1" applyFill="1" applyAlignment="1">
      <alignment horizontal="center"/>
    </xf>
    <xf numFmtId="180" fontId="20" fillId="0" borderId="19" xfId="42" applyNumberFormat="1" applyFont="1" applyFill="1" applyBorder="1" applyAlignment="1">
      <alignment/>
    </xf>
    <xf numFmtId="171" fontId="20" fillId="0" borderId="0" xfId="42" applyNumberFormat="1" applyFont="1" applyFill="1" applyBorder="1" applyAlignment="1">
      <alignment/>
    </xf>
    <xf numFmtId="0" fontId="19" fillId="0" borderId="0" xfId="0" applyFont="1" applyFill="1" applyAlignment="1">
      <alignment/>
    </xf>
    <xf numFmtId="179" fontId="20" fillId="0" borderId="0" xfId="0" applyNumberFormat="1" applyFont="1" applyFill="1" applyAlignment="1">
      <alignment horizontal="right"/>
    </xf>
    <xf numFmtId="0" fontId="21" fillId="0" borderId="0" xfId="76" applyFont="1" applyFill="1" applyAlignment="1">
      <alignment horizontal="center"/>
      <protection/>
    </xf>
    <xf numFmtId="38" fontId="21" fillId="0" borderId="0" xfId="42" applyNumberFormat="1" applyFont="1" applyFill="1" applyAlignment="1">
      <alignment/>
    </xf>
    <xf numFmtId="0" fontId="21" fillId="0" borderId="0" xfId="75" applyFont="1" applyAlignment="1">
      <alignment/>
      <protection/>
    </xf>
    <xf numFmtId="0" fontId="21" fillId="0" borderId="0" xfId="0" applyFont="1" applyBorder="1" applyAlignment="1">
      <alignment/>
    </xf>
    <xf numFmtId="180" fontId="20" fillId="0" borderId="0" xfId="42" applyNumberFormat="1" applyFont="1" applyFill="1" applyAlignment="1">
      <alignment horizontal="right"/>
    </xf>
    <xf numFmtId="179" fontId="21" fillId="0" borderId="0" xfId="0" applyNumberFormat="1" applyFont="1" applyBorder="1" applyAlignment="1">
      <alignment horizontal="right"/>
    </xf>
    <xf numFmtId="179" fontId="21" fillId="0" borderId="0" xfId="0" applyNumberFormat="1" applyFont="1" applyAlignment="1">
      <alignment/>
    </xf>
    <xf numFmtId="180" fontId="20" fillId="0" borderId="0" xfId="0" applyNumberFormat="1" applyFont="1" applyFill="1" applyBorder="1" applyAlignment="1">
      <alignment/>
    </xf>
    <xf numFmtId="180" fontId="20" fillId="0" borderId="19" xfId="0" applyNumberFormat="1" applyFont="1" applyFill="1" applyBorder="1" applyAlignment="1">
      <alignment/>
    </xf>
    <xf numFmtId="180" fontId="20" fillId="0" borderId="19" xfId="42" applyNumberFormat="1" applyFont="1" applyFill="1" applyBorder="1" applyAlignment="1">
      <alignment horizontal="right"/>
    </xf>
    <xf numFmtId="180" fontId="20" fillId="0" borderId="0" xfId="42" applyNumberFormat="1" applyFont="1" applyFill="1" applyAlignment="1">
      <alignment wrapText="1"/>
    </xf>
    <xf numFmtId="180" fontId="17" fillId="0" borderId="0" xfId="77" applyNumberFormat="1" applyFont="1" applyFill="1">
      <alignment/>
      <protection/>
    </xf>
    <xf numFmtId="170" fontId="20" fillId="0" borderId="0" xfId="0" applyNumberFormat="1" applyFont="1" applyFill="1" applyBorder="1" applyAlignment="1">
      <alignment/>
    </xf>
    <xf numFmtId="171" fontId="20" fillId="0" borderId="0" xfId="42" applyFont="1" applyAlignment="1">
      <alignment/>
    </xf>
    <xf numFmtId="0" fontId="21" fillId="0" borderId="0" xfId="0" applyFont="1" applyAlignment="1">
      <alignment horizontal="left" vertical="top"/>
    </xf>
    <xf numFmtId="0" fontId="20" fillId="0" borderId="0" xfId="0" applyFont="1" applyAlignment="1">
      <alignment horizontal="left" vertical="top"/>
    </xf>
    <xf numFmtId="0" fontId="20" fillId="0" borderId="0" xfId="0" applyFont="1" applyBorder="1" applyAlignment="1">
      <alignment horizontal="left" vertical="top"/>
    </xf>
    <xf numFmtId="1" fontId="21" fillId="0" borderId="0" xfId="0" applyNumberFormat="1" applyFont="1" applyBorder="1" applyAlignment="1">
      <alignment horizontal="left" vertical="top"/>
    </xf>
    <xf numFmtId="1" fontId="20" fillId="0" borderId="0" xfId="0" applyNumberFormat="1" applyFont="1" applyBorder="1" applyAlignment="1">
      <alignment horizontal="left" vertical="top"/>
    </xf>
    <xf numFmtId="1" fontId="21" fillId="0" borderId="0" xfId="0" applyNumberFormat="1" applyFont="1" applyAlignment="1">
      <alignment horizontal="left" vertical="top"/>
    </xf>
    <xf numFmtId="1" fontId="21" fillId="0" borderId="0" xfId="0" applyNumberFormat="1" applyFont="1" applyFill="1" applyAlignment="1">
      <alignment horizontal="left" vertical="top"/>
    </xf>
    <xf numFmtId="1" fontId="20" fillId="0" borderId="0" xfId="0" applyNumberFormat="1" applyFont="1" applyAlignment="1">
      <alignment horizontal="left" vertical="top"/>
    </xf>
    <xf numFmtId="1" fontId="20" fillId="0" borderId="0" xfId="0" applyNumberFormat="1" applyFont="1" applyAlignment="1" quotePrefix="1">
      <alignment horizontal="left" vertical="top"/>
    </xf>
    <xf numFmtId="0" fontId="20" fillId="0" borderId="0" xfId="0" applyNumberFormat="1" applyFont="1" applyBorder="1" applyAlignment="1">
      <alignment horizontal="right"/>
    </xf>
    <xf numFmtId="0" fontId="19" fillId="0" borderId="0" xfId="0" applyFont="1" applyAlignment="1">
      <alignment horizontal="right"/>
    </xf>
    <xf numFmtId="180" fontId="20" fillId="0" borderId="14" xfId="42" applyNumberFormat="1" applyFont="1" applyFill="1" applyBorder="1" applyAlignment="1">
      <alignment horizontal="right"/>
    </xf>
    <xf numFmtId="180" fontId="20" fillId="0" borderId="14" xfId="0" applyNumberFormat="1" applyFont="1" applyFill="1" applyBorder="1" applyAlignment="1">
      <alignment/>
    </xf>
    <xf numFmtId="180" fontId="21" fillId="0" borderId="14" xfId="42" applyNumberFormat="1" applyFont="1" applyFill="1" applyBorder="1" applyAlignment="1">
      <alignment/>
    </xf>
    <xf numFmtId="171" fontId="17" fillId="0" borderId="0" xfId="42" applyNumberFormat="1" applyFont="1" applyBorder="1" applyAlignment="1">
      <alignment horizontal="center"/>
    </xf>
    <xf numFmtId="171" fontId="20" fillId="0" borderId="16" xfId="42" applyFont="1" applyBorder="1" applyAlignment="1">
      <alignment horizontal="right"/>
    </xf>
    <xf numFmtId="171" fontId="20" fillId="0" borderId="17" xfId="42" applyFont="1" applyBorder="1" applyAlignment="1">
      <alignment horizontal="right"/>
    </xf>
    <xf numFmtId="0" fontId="21" fillId="0" borderId="0" xfId="76" applyFont="1" applyFill="1">
      <alignment/>
      <protection/>
    </xf>
    <xf numFmtId="0" fontId="20" fillId="0" borderId="0" xfId="76" applyFont="1" applyFill="1" applyAlignment="1">
      <alignment horizontal="right"/>
      <protection/>
    </xf>
    <xf numFmtId="0" fontId="20" fillId="0" borderId="0" xfId="76" applyFont="1" applyFill="1" applyAlignment="1">
      <alignment horizontal="center"/>
      <protection/>
    </xf>
    <xf numFmtId="180" fontId="20" fillId="0" borderId="23" xfId="42" applyNumberFormat="1" applyFont="1" applyFill="1" applyBorder="1" applyAlignment="1">
      <alignment/>
    </xf>
    <xf numFmtId="184" fontId="20" fillId="0" borderId="0" xfId="42" applyNumberFormat="1" applyFont="1" applyFill="1" applyBorder="1" applyAlignment="1">
      <alignment/>
    </xf>
    <xf numFmtId="3" fontId="20" fillId="0" borderId="0" xfId="0" applyNumberFormat="1" applyFont="1" applyFill="1" applyBorder="1" applyAlignment="1">
      <alignment/>
    </xf>
    <xf numFmtId="3" fontId="20" fillId="0" borderId="0" xfId="42" applyNumberFormat="1" applyFont="1" applyFill="1" applyBorder="1" applyAlignment="1">
      <alignment horizontal="right"/>
    </xf>
    <xf numFmtId="1" fontId="21" fillId="0" borderId="0" xfId="0" applyNumberFormat="1" applyFont="1" applyAlignment="1">
      <alignment horizontal="left"/>
    </xf>
    <xf numFmtId="0" fontId="23" fillId="0" borderId="0" xfId="73" applyFont="1">
      <alignment/>
      <protection/>
    </xf>
    <xf numFmtId="0" fontId="26" fillId="0" borderId="0" xfId="0" applyFont="1" applyAlignment="1">
      <alignment/>
    </xf>
    <xf numFmtId="0" fontId="24" fillId="0" borderId="0" xfId="73" applyFont="1">
      <alignment/>
      <protection/>
    </xf>
    <xf numFmtId="0" fontId="23" fillId="0" borderId="0" xfId="0" applyNumberFormat="1" applyFont="1" applyFill="1" applyAlignment="1">
      <alignment horizontal="center"/>
    </xf>
    <xf numFmtId="0" fontId="23" fillId="0" borderId="0" xfId="0" applyFont="1" applyAlignment="1">
      <alignment horizontal="right"/>
    </xf>
    <xf numFmtId="0" fontId="26" fillId="0" borderId="0" xfId="0" applyFont="1" applyFill="1" applyAlignment="1">
      <alignment horizontal="left"/>
    </xf>
    <xf numFmtId="180" fontId="26" fillId="0" borderId="0" xfId="42" applyNumberFormat="1" applyFont="1" applyAlignment="1">
      <alignment horizontal="right"/>
    </xf>
    <xf numFmtId="0" fontId="23" fillId="0" borderId="0" xfId="0" applyFont="1" applyFill="1" applyAlignment="1">
      <alignment horizontal="center"/>
    </xf>
    <xf numFmtId="0" fontId="26" fillId="0" borderId="0" xfId="0" applyFont="1" applyFill="1" applyBorder="1" applyAlignment="1">
      <alignment/>
    </xf>
    <xf numFmtId="174" fontId="26" fillId="0" borderId="0" xfId="42" applyNumberFormat="1" applyFont="1" applyFill="1" applyAlignment="1">
      <alignment horizontal="right"/>
    </xf>
    <xf numFmtId="180" fontId="26" fillId="0" borderId="0" xfId="0" applyNumberFormat="1" applyFont="1" applyFill="1" applyAlignment="1">
      <alignment/>
    </xf>
    <xf numFmtId="174" fontId="23" fillId="0" borderId="0" xfId="42" applyNumberFormat="1" applyFont="1" applyFill="1" applyAlignment="1">
      <alignment horizontal="right"/>
    </xf>
    <xf numFmtId="180" fontId="26" fillId="0" borderId="0" xfId="42" applyNumberFormat="1" applyFont="1" applyFill="1" applyAlignment="1">
      <alignment horizontal="right"/>
    </xf>
    <xf numFmtId="180" fontId="26" fillId="0" borderId="0" xfId="42" applyNumberFormat="1" applyFont="1" applyBorder="1" applyAlignment="1">
      <alignment horizontal="right"/>
    </xf>
    <xf numFmtId="0" fontId="27" fillId="0" borderId="0" xfId="0" applyFont="1" applyAlignment="1">
      <alignment/>
    </xf>
    <xf numFmtId="179" fontId="26" fillId="0" borderId="0" xfId="0" applyNumberFormat="1" applyFont="1" applyFill="1" applyAlignment="1">
      <alignment horizontal="right"/>
    </xf>
    <xf numFmtId="0" fontId="26" fillId="0" borderId="0" xfId="0" applyNumberFormat="1" applyFont="1" applyFill="1" applyAlignment="1">
      <alignment horizontal="right"/>
    </xf>
    <xf numFmtId="180" fontId="26" fillId="0" borderId="0" xfId="42" applyNumberFormat="1" applyFont="1" applyFill="1" applyBorder="1" applyAlignment="1">
      <alignment/>
    </xf>
    <xf numFmtId="180" fontId="26" fillId="0" borderId="0" xfId="42" applyNumberFormat="1" applyFont="1" applyFill="1" applyBorder="1" applyAlignment="1">
      <alignment horizontal="right"/>
    </xf>
    <xf numFmtId="174" fontId="26" fillId="0" borderId="0" xfId="42" applyNumberFormat="1" applyFont="1" applyFill="1" applyBorder="1" applyAlignment="1">
      <alignment/>
    </xf>
    <xf numFmtId="185" fontId="20" fillId="0" borderId="0" xfId="75" applyNumberFormat="1" applyFont="1">
      <alignment/>
      <protection/>
    </xf>
    <xf numFmtId="186" fontId="20" fillId="0" borderId="0" xfId="75" applyNumberFormat="1" applyFont="1">
      <alignment/>
      <protection/>
    </xf>
    <xf numFmtId="10" fontId="21" fillId="0" borderId="0" xfId="81" applyNumberFormat="1" applyFont="1" applyBorder="1" applyAlignment="1">
      <alignment/>
    </xf>
    <xf numFmtId="0" fontId="21" fillId="0" borderId="12" xfId="76" applyFont="1" applyFill="1" applyBorder="1">
      <alignment/>
      <protection/>
    </xf>
    <xf numFmtId="0" fontId="21" fillId="0" borderId="0" xfId="76" applyFont="1" applyFill="1" applyAlignment="1">
      <alignment horizontal="right"/>
      <protection/>
    </xf>
    <xf numFmtId="179" fontId="21" fillId="0" borderId="0" xfId="0" applyNumberFormat="1" applyFont="1" applyFill="1" applyAlignment="1">
      <alignment horizontal="right"/>
    </xf>
    <xf numFmtId="180" fontId="20" fillId="0" borderId="0" xfId="0" applyNumberFormat="1" applyFont="1" applyFill="1" applyBorder="1" applyAlignment="1">
      <alignment/>
    </xf>
    <xf numFmtId="170" fontId="20" fillId="0" borderId="0" xfId="0" applyNumberFormat="1" applyFont="1" applyFill="1" applyAlignment="1">
      <alignment/>
    </xf>
    <xf numFmtId="180" fontId="21" fillId="0" borderId="0" xfId="76" applyNumberFormat="1" applyFont="1" applyFill="1">
      <alignment/>
      <protection/>
    </xf>
    <xf numFmtId="37" fontId="21" fillId="0" borderId="0" xfId="76" applyNumberFormat="1" applyFont="1" applyFill="1">
      <alignment/>
      <protection/>
    </xf>
    <xf numFmtId="180" fontId="20" fillId="0" borderId="24" xfId="42" applyNumberFormat="1" applyFont="1" applyFill="1" applyBorder="1" applyAlignment="1">
      <alignment wrapText="1"/>
    </xf>
    <xf numFmtId="171" fontId="20" fillId="0" borderId="0" xfId="42" applyFont="1" applyFill="1" applyBorder="1" applyAlignment="1">
      <alignment/>
    </xf>
    <xf numFmtId="180" fontId="20" fillId="0" borderId="24" xfId="0" applyNumberFormat="1" applyFont="1" applyFill="1" applyBorder="1" applyAlignment="1">
      <alignment/>
    </xf>
    <xf numFmtId="0" fontId="26" fillId="0" borderId="0" xfId="73" applyFont="1" applyAlignment="1">
      <alignment horizontal="right"/>
      <protection/>
    </xf>
    <xf numFmtId="0" fontId="23" fillId="0" borderId="0" xfId="73" applyFont="1" applyAlignment="1">
      <alignment horizontal="center"/>
      <protection/>
    </xf>
    <xf numFmtId="0" fontId="26" fillId="0" borderId="0" xfId="73" applyFont="1" quotePrefix="1">
      <alignment/>
      <protection/>
    </xf>
    <xf numFmtId="0" fontId="23" fillId="0" borderId="10" xfId="73" applyFont="1" applyBorder="1">
      <alignment/>
      <protection/>
    </xf>
    <xf numFmtId="0" fontId="23" fillId="0" borderId="11" xfId="73" applyFont="1" applyBorder="1">
      <alignment/>
      <protection/>
    </xf>
    <xf numFmtId="0" fontId="26" fillId="0" borderId="0" xfId="73" applyFont="1">
      <alignment/>
      <protection/>
    </xf>
    <xf numFmtId="0" fontId="26" fillId="0" borderId="0" xfId="73" applyFont="1" applyAlignment="1">
      <alignment horizontal="center"/>
      <protection/>
    </xf>
    <xf numFmtId="179" fontId="23" fillId="0" borderId="0" xfId="73" applyNumberFormat="1" applyFont="1" applyAlignment="1">
      <alignment horizontal="right"/>
      <protection/>
    </xf>
    <xf numFmtId="179" fontId="26" fillId="0" borderId="0" xfId="73" applyNumberFormat="1" applyFont="1" applyAlignment="1">
      <alignment horizontal="right"/>
      <protection/>
    </xf>
    <xf numFmtId="179" fontId="26" fillId="0" borderId="0" xfId="73" applyNumberFormat="1" applyFont="1" applyAlignment="1">
      <alignment horizontal="center"/>
      <protection/>
    </xf>
    <xf numFmtId="0" fontId="23" fillId="0" borderId="0" xfId="73" applyFont="1" applyAlignment="1">
      <alignment horizontal="right"/>
      <protection/>
    </xf>
    <xf numFmtId="174" fontId="26" fillId="0" borderId="0" xfId="42" applyNumberFormat="1" applyFont="1" applyBorder="1" applyAlignment="1">
      <alignment horizontal="center"/>
    </xf>
    <xf numFmtId="174" fontId="26" fillId="0" borderId="0" xfId="42" applyNumberFormat="1" applyFont="1" applyAlignment="1">
      <alignment horizontal="center"/>
    </xf>
    <xf numFmtId="0" fontId="26" fillId="0" borderId="0" xfId="73" applyFont="1" applyBorder="1" quotePrefix="1">
      <alignment/>
      <protection/>
    </xf>
    <xf numFmtId="0" fontId="26" fillId="0" borderId="0" xfId="73" applyFont="1" applyBorder="1">
      <alignment/>
      <protection/>
    </xf>
    <xf numFmtId="0" fontId="24" fillId="0" borderId="0" xfId="73" applyFont="1" applyBorder="1">
      <alignment/>
      <protection/>
    </xf>
    <xf numFmtId="171" fontId="26" fillId="0" borderId="0" xfId="42" applyFont="1" applyBorder="1" applyAlignment="1">
      <alignment horizontal="center"/>
    </xf>
    <xf numFmtId="174" fontId="23" fillId="0" borderId="0" xfId="42" applyNumberFormat="1" applyFont="1" applyBorder="1" applyAlignment="1">
      <alignment horizontal="center"/>
    </xf>
    <xf numFmtId="171" fontId="26" fillId="0" borderId="0" xfId="42" applyNumberFormat="1" applyFont="1" applyBorder="1" applyAlignment="1">
      <alignment horizontal="left"/>
    </xf>
    <xf numFmtId="171" fontId="26" fillId="0" borderId="0" xfId="42" applyNumberFormat="1" applyFont="1" applyBorder="1" applyAlignment="1">
      <alignment/>
    </xf>
    <xf numFmtId="171" fontId="26" fillId="0" borderId="0" xfId="42" applyNumberFormat="1" applyFont="1" applyBorder="1" applyAlignment="1">
      <alignment horizontal="center"/>
    </xf>
    <xf numFmtId="171" fontId="23" fillId="0" borderId="0" xfId="42" applyNumberFormat="1" applyFont="1" applyBorder="1" applyAlignment="1">
      <alignment horizontal="center"/>
    </xf>
    <xf numFmtId="174" fontId="26" fillId="0" borderId="0" xfId="42" applyNumberFormat="1" applyFont="1" applyFill="1" applyBorder="1" applyAlignment="1">
      <alignment horizontal="center"/>
    </xf>
    <xf numFmtId="180" fontId="26" fillId="0" borderId="0" xfId="42" applyNumberFormat="1" applyFont="1" applyFill="1" applyBorder="1" applyAlignment="1">
      <alignment horizontal="center"/>
    </xf>
    <xf numFmtId="174" fontId="23" fillId="0" borderId="0" xfId="42" applyNumberFormat="1" applyFont="1" applyFill="1" applyBorder="1" applyAlignment="1">
      <alignment horizontal="center"/>
    </xf>
    <xf numFmtId="0" fontId="21" fillId="0" borderId="0" xfId="73" applyFont="1" applyFill="1" applyAlignment="1">
      <alignment horizontal="center"/>
      <protection/>
    </xf>
    <xf numFmtId="0" fontId="20" fillId="0" borderId="0" xfId="73" applyFont="1" applyFill="1" applyAlignment="1">
      <alignment horizontal="center"/>
      <protection/>
    </xf>
    <xf numFmtId="0" fontId="12" fillId="0" borderId="0" xfId="73" applyFont="1" applyFill="1">
      <alignment/>
      <protection/>
    </xf>
    <xf numFmtId="0" fontId="23" fillId="0" borderId="12" xfId="73" applyFont="1" applyFill="1" applyBorder="1">
      <alignment/>
      <protection/>
    </xf>
    <xf numFmtId="0" fontId="24" fillId="0" borderId="12" xfId="73" applyFont="1" applyFill="1" applyBorder="1">
      <alignment/>
      <protection/>
    </xf>
    <xf numFmtId="0" fontId="25" fillId="0" borderId="12" xfId="73" applyFont="1" applyFill="1" applyBorder="1" applyAlignment="1">
      <alignment horizontal="center"/>
      <protection/>
    </xf>
    <xf numFmtId="0" fontId="21" fillId="0" borderId="0" xfId="73" applyFont="1" applyFill="1">
      <alignment/>
      <protection/>
    </xf>
    <xf numFmtId="38" fontId="21" fillId="0" borderId="0" xfId="74" applyNumberFormat="1" applyFont="1" applyFill="1">
      <alignment/>
      <protection/>
    </xf>
    <xf numFmtId="38" fontId="22" fillId="0" borderId="0" xfId="74" applyNumberFormat="1" applyFont="1" applyFill="1">
      <alignment/>
      <protection/>
    </xf>
    <xf numFmtId="0" fontId="17" fillId="0" borderId="0" xfId="73" applyFont="1" applyFill="1">
      <alignment/>
      <protection/>
    </xf>
    <xf numFmtId="0" fontId="18" fillId="0" borderId="0" xfId="73" applyFont="1" applyFill="1" applyAlignment="1">
      <alignment horizontal="center"/>
      <protection/>
    </xf>
    <xf numFmtId="0" fontId="17" fillId="0" borderId="0" xfId="73" applyFont="1" applyFill="1" applyAlignment="1">
      <alignment horizontal="center"/>
      <protection/>
    </xf>
    <xf numFmtId="0" fontId="11" fillId="0" borderId="0" xfId="0" applyFont="1" applyFill="1" applyAlignment="1">
      <alignment/>
    </xf>
    <xf numFmtId="0" fontId="23" fillId="0" borderId="0" xfId="73" applyFont="1" applyFill="1">
      <alignment/>
      <protection/>
    </xf>
    <xf numFmtId="0" fontId="20" fillId="0" borderId="0" xfId="73" applyFont="1" applyFill="1">
      <alignment/>
      <protection/>
    </xf>
    <xf numFmtId="0" fontId="24" fillId="0" borderId="12" xfId="73" applyFont="1" applyFill="1" applyBorder="1" applyAlignment="1">
      <alignment horizontal="center"/>
      <protection/>
    </xf>
    <xf numFmtId="0" fontId="26" fillId="0" borderId="0" xfId="0" applyFont="1" applyFill="1" applyAlignment="1">
      <alignment/>
    </xf>
    <xf numFmtId="0" fontId="25" fillId="0" borderId="0" xfId="73" applyFont="1" applyFill="1">
      <alignment/>
      <protection/>
    </xf>
    <xf numFmtId="0" fontId="24" fillId="0" borderId="0" xfId="73" applyFont="1" applyFill="1">
      <alignment/>
      <protection/>
    </xf>
    <xf numFmtId="0" fontId="25" fillId="0" borderId="0" xfId="73" applyFont="1" applyFill="1" applyAlignment="1">
      <alignment horizontal="center"/>
      <protection/>
    </xf>
    <xf numFmtId="0" fontId="24" fillId="0" borderId="0" xfId="73" applyFont="1" applyFill="1" applyAlignment="1">
      <alignment horizontal="center"/>
      <protection/>
    </xf>
    <xf numFmtId="0" fontId="24" fillId="0" borderId="0" xfId="0" applyFont="1" applyFill="1" applyAlignment="1">
      <alignment/>
    </xf>
    <xf numFmtId="0" fontId="25" fillId="0" borderId="0" xfId="0" applyFont="1" applyFill="1" applyAlignment="1">
      <alignment/>
    </xf>
    <xf numFmtId="0" fontId="24" fillId="0" borderId="0" xfId="0" applyFont="1" applyFill="1" applyAlignment="1">
      <alignment horizontal="center"/>
    </xf>
    <xf numFmtId="0" fontId="26" fillId="0" borderId="0" xfId="0" applyFont="1" applyFill="1" applyAlignment="1">
      <alignment horizontal="centerContinuous"/>
    </xf>
    <xf numFmtId="179" fontId="23" fillId="0" borderId="0" xfId="0" applyNumberFormat="1" applyFont="1" applyFill="1" applyAlignment="1">
      <alignment horizontal="right"/>
    </xf>
    <xf numFmtId="0" fontId="23" fillId="0" borderId="0" xfId="0" applyNumberFormat="1" applyFont="1" applyFill="1" applyAlignment="1">
      <alignment horizontal="right"/>
    </xf>
    <xf numFmtId="0" fontId="25" fillId="0" borderId="0" xfId="0" applyFont="1" applyFill="1" applyAlignment="1">
      <alignment horizontal="centerContinuous"/>
    </xf>
    <xf numFmtId="0" fontId="26" fillId="0" borderId="0" xfId="0" applyFont="1" applyFill="1" applyAlignment="1">
      <alignment horizontal="right"/>
    </xf>
    <xf numFmtId="0" fontId="23" fillId="0" borderId="0" xfId="0" applyFont="1" applyFill="1" applyAlignment="1">
      <alignment horizontal="right"/>
    </xf>
    <xf numFmtId="37" fontId="26" fillId="0" borderId="0" xfId="0" applyNumberFormat="1" applyFont="1" applyFill="1" applyAlignment="1">
      <alignment/>
    </xf>
    <xf numFmtId="180" fontId="26" fillId="0" borderId="19" xfId="42" applyNumberFormat="1" applyFont="1" applyFill="1" applyBorder="1" applyAlignment="1">
      <alignment horizontal="right"/>
    </xf>
    <xf numFmtId="0" fontId="9" fillId="0" borderId="0" xfId="76" applyFont="1" applyFill="1">
      <alignment/>
      <protection/>
    </xf>
    <xf numFmtId="0" fontId="23" fillId="0" borderId="0" xfId="0" applyFont="1" applyFill="1" applyAlignment="1">
      <alignment horizontal="left"/>
    </xf>
    <xf numFmtId="174" fontId="23" fillId="0" borderId="0" xfId="42" applyNumberFormat="1" applyFont="1" applyFill="1" applyBorder="1" applyAlignment="1">
      <alignment/>
    </xf>
    <xf numFmtId="174" fontId="26" fillId="0" borderId="0" xfId="42" applyNumberFormat="1" applyFont="1" applyFill="1" applyBorder="1" applyAlignment="1">
      <alignment horizontal="right"/>
    </xf>
    <xf numFmtId="174" fontId="26" fillId="0" borderId="0" xfId="42" applyNumberFormat="1" applyFont="1" applyFill="1" applyAlignment="1">
      <alignment horizontal="centerContinuous"/>
    </xf>
    <xf numFmtId="180" fontId="26" fillId="0" borderId="19" xfId="42" applyNumberFormat="1" applyFont="1" applyFill="1" applyBorder="1" applyAlignment="1">
      <alignment/>
    </xf>
    <xf numFmtId="174" fontId="26" fillId="0" borderId="0" xfId="42" applyNumberFormat="1" applyFont="1" applyFill="1" applyAlignment="1">
      <alignment/>
    </xf>
    <xf numFmtId="174" fontId="23" fillId="0" borderId="0" xfId="42" applyNumberFormat="1" applyFont="1" applyFill="1" applyAlignment="1">
      <alignment/>
    </xf>
    <xf numFmtId="174" fontId="23" fillId="0" borderId="0" xfId="42" applyNumberFormat="1" applyFont="1" applyFill="1" applyAlignment="1">
      <alignment horizontal="centerContinuous"/>
    </xf>
    <xf numFmtId="174" fontId="26" fillId="0" borderId="0" xfId="42" applyNumberFormat="1" applyFont="1" applyFill="1" applyAlignment="1">
      <alignment/>
    </xf>
    <xf numFmtId="184" fontId="26" fillId="0" borderId="0" xfId="42" applyNumberFormat="1" applyFont="1" applyFill="1" applyAlignment="1">
      <alignment horizontal="right"/>
    </xf>
    <xf numFmtId="171" fontId="26" fillId="0" borderId="24" xfId="42" applyNumberFormat="1" applyFont="1" applyFill="1" applyBorder="1" applyAlignment="1">
      <alignment horizontal="right"/>
    </xf>
    <xf numFmtId="171" fontId="26" fillId="0" borderId="0" xfId="42" applyNumberFormat="1" applyFont="1" applyFill="1" applyAlignment="1">
      <alignment horizontal="right"/>
    </xf>
    <xf numFmtId="171" fontId="26" fillId="0" borderId="0" xfId="42" applyFont="1" applyFill="1" applyAlignment="1">
      <alignment horizontal="right"/>
    </xf>
    <xf numFmtId="171" fontId="26" fillId="0" borderId="24" xfId="42" applyFont="1" applyFill="1" applyBorder="1" applyAlignment="1">
      <alignment horizontal="right"/>
    </xf>
    <xf numFmtId="0" fontId="26" fillId="0" borderId="0" xfId="0" applyFont="1" applyFill="1" applyAlignment="1">
      <alignment horizontal="center"/>
    </xf>
    <xf numFmtId="174" fontId="23" fillId="0" borderId="0" xfId="42" applyNumberFormat="1" applyFont="1" applyFill="1" applyBorder="1" applyAlignment="1">
      <alignment horizontal="right"/>
    </xf>
    <xf numFmtId="0" fontId="7" fillId="0" borderId="0" xfId="0" applyFont="1" applyFill="1" applyAlignment="1">
      <alignment/>
    </xf>
    <xf numFmtId="0" fontId="17" fillId="0" borderId="0" xfId="0" applyFont="1" applyFill="1" applyAlignment="1">
      <alignment/>
    </xf>
    <xf numFmtId="0" fontId="18" fillId="0" borderId="0" xfId="0" applyNumberFormat="1" applyFont="1" applyFill="1" applyAlignment="1">
      <alignment horizontal="left"/>
    </xf>
    <xf numFmtId="0" fontId="23" fillId="0" borderId="12" xfId="0" applyFont="1" applyFill="1" applyBorder="1" applyAlignment="1">
      <alignment horizontal="left"/>
    </xf>
    <xf numFmtId="0" fontId="26" fillId="0" borderId="12" xfId="0" applyFont="1" applyFill="1" applyBorder="1" applyAlignment="1">
      <alignment horizontal="left"/>
    </xf>
    <xf numFmtId="174" fontId="23" fillId="0" borderId="12" xfId="42" applyNumberFormat="1" applyFont="1" applyFill="1" applyBorder="1" applyAlignment="1">
      <alignment/>
    </xf>
    <xf numFmtId="0" fontId="27" fillId="0" borderId="0" xfId="0" applyFont="1" applyFill="1" applyAlignment="1">
      <alignment/>
    </xf>
    <xf numFmtId="0" fontId="23" fillId="0" borderId="0" xfId="0" applyNumberFormat="1" applyFont="1" applyFill="1" applyAlignment="1" quotePrefix="1">
      <alignment horizontal="center"/>
    </xf>
    <xf numFmtId="0" fontId="23" fillId="0" borderId="0" xfId="0" applyFont="1" applyFill="1" applyAlignment="1">
      <alignment/>
    </xf>
    <xf numFmtId="180" fontId="23" fillId="0" borderId="0" xfId="0" applyNumberFormat="1" applyFont="1" applyFill="1" applyAlignment="1">
      <alignment/>
    </xf>
    <xf numFmtId="174" fontId="23" fillId="0" borderId="0" xfId="42" applyNumberFormat="1" applyFont="1" applyFill="1" applyBorder="1" applyAlignment="1">
      <alignment horizontal="centerContinuous"/>
    </xf>
    <xf numFmtId="171" fontId="26" fillId="0" borderId="0" xfId="0" applyNumberFormat="1" applyFont="1" applyFill="1" applyAlignment="1">
      <alignment/>
    </xf>
    <xf numFmtId="180" fontId="27" fillId="0" borderId="0" xfId="0" applyNumberFormat="1" applyFont="1" applyFill="1" applyAlignment="1">
      <alignment/>
    </xf>
    <xf numFmtId="0" fontId="20" fillId="0" borderId="0" xfId="0" applyFont="1" applyFill="1" applyAlignment="1">
      <alignment horizontal="left"/>
    </xf>
    <xf numFmtId="174" fontId="21" fillId="0" borderId="0" xfId="42" applyNumberFormat="1" applyFont="1" applyFill="1" applyBorder="1" applyAlignment="1">
      <alignment/>
    </xf>
    <xf numFmtId="38" fontId="21" fillId="0" borderId="0" xfId="74" applyNumberFormat="1" applyFont="1" applyFill="1" applyAlignment="1">
      <alignment/>
      <protection/>
    </xf>
    <xf numFmtId="180" fontId="7" fillId="0" borderId="0" xfId="76" applyNumberFormat="1" applyFont="1" applyFill="1">
      <alignment/>
      <protection/>
    </xf>
    <xf numFmtId="38" fontId="22" fillId="0" borderId="0" xfId="74" applyNumberFormat="1" applyFont="1" applyFill="1" applyAlignment="1">
      <alignment/>
      <protection/>
    </xf>
    <xf numFmtId="38" fontId="20" fillId="0" borderId="0" xfId="74" applyNumberFormat="1" applyFont="1" applyFill="1">
      <alignment/>
      <protection/>
    </xf>
    <xf numFmtId="0" fontId="21" fillId="0" borderId="0" xfId="0" applyFont="1" applyFill="1" applyAlignment="1">
      <alignment/>
    </xf>
    <xf numFmtId="0" fontId="20" fillId="0" borderId="0" xfId="78" applyFont="1" applyFill="1">
      <alignment/>
      <protection/>
    </xf>
    <xf numFmtId="174" fontId="20" fillId="0" borderId="0" xfId="42" applyNumberFormat="1" applyFont="1" applyFill="1" applyAlignment="1">
      <alignment/>
    </xf>
    <xf numFmtId="37" fontId="20" fillId="0" borderId="0" xfId="42" applyNumberFormat="1" applyFont="1" applyFill="1" applyBorder="1" applyAlignment="1">
      <alignment/>
    </xf>
    <xf numFmtId="171" fontId="20" fillId="0" borderId="0" xfId="42" applyFont="1" applyFill="1" applyBorder="1" applyAlignment="1">
      <alignment/>
    </xf>
    <xf numFmtId="37" fontId="20" fillId="0" borderId="0" xfId="42" applyNumberFormat="1" applyFont="1" applyFill="1" applyBorder="1" applyAlignment="1">
      <alignment horizontal="right"/>
    </xf>
    <xf numFmtId="37" fontId="20" fillId="0" borderId="0" xfId="0" applyNumberFormat="1" applyFont="1" applyFill="1" applyBorder="1" applyAlignment="1">
      <alignment/>
    </xf>
    <xf numFmtId="15" fontId="21" fillId="0" borderId="0" xfId="0" applyNumberFormat="1" applyFont="1" applyAlignment="1" quotePrefix="1">
      <alignment/>
    </xf>
    <xf numFmtId="180" fontId="20" fillId="0" borderId="0" xfId="42" applyNumberFormat="1" applyFont="1" applyFill="1" applyBorder="1" applyAlignment="1">
      <alignment wrapText="1"/>
    </xf>
    <xf numFmtId="0" fontId="20" fillId="0" borderId="0" xfId="0" applyFont="1" applyAlignment="1">
      <alignment wrapText="1"/>
    </xf>
    <xf numFmtId="184" fontId="20" fillId="0" borderId="0" xfId="42" applyNumberFormat="1" applyFont="1" applyFill="1" applyBorder="1" applyAlignment="1">
      <alignment wrapText="1"/>
    </xf>
    <xf numFmtId="184" fontId="21" fillId="0" borderId="0" xfId="42" applyNumberFormat="1" applyFont="1" applyBorder="1" applyAlignment="1">
      <alignment/>
    </xf>
    <xf numFmtId="184" fontId="20" fillId="0" borderId="0" xfId="42" applyNumberFormat="1" applyFont="1" applyBorder="1" applyAlignment="1">
      <alignment wrapText="1"/>
    </xf>
    <xf numFmtId="0" fontId="21" fillId="0" borderId="0" xfId="0" applyFont="1" applyBorder="1" applyAlignment="1">
      <alignment horizontal="left" vertical="top"/>
    </xf>
    <xf numFmtId="0" fontId="20" fillId="0" borderId="0" xfId="0" applyFont="1" applyBorder="1" applyAlignment="1">
      <alignment wrapText="1"/>
    </xf>
    <xf numFmtId="171" fontId="23" fillId="0" borderId="0" xfId="42" applyFont="1" applyFill="1" applyAlignment="1">
      <alignment horizontal="right"/>
    </xf>
    <xf numFmtId="171" fontId="20" fillId="0" borderId="24" xfId="42" applyFont="1" applyBorder="1" applyAlignment="1">
      <alignment horizontal="right"/>
    </xf>
    <xf numFmtId="171" fontId="20" fillId="0" borderId="0" xfId="42" applyFont="1" applyBorder="1" applyAlignment="1">
      <alignment/>
    </xf>
    <xf numFmtId="180" fontId="26" fillId="0" borderId="24" xfId="42" applyNumberFormat="1" applyFont="1" applyFill="1" applyBorder="1" applyAlignment="1">
      <alignment horizontal="right"/>
    </xf>
    <xf numFmtId="174" fontId="26" fillId="0" borderId="0" xfId="42" applyNumberFormat="1" applyFont="1" applyFill="1" applyBorder="1" applyAlignment="1">
      <alignment horizontal="centerContinuous"/>
    </xf>
    <xf numFmtId="184" fontId="20" fillId="0" borderId="0" xfId="42" applyNumberFormat="1" applyFont="1" applyFill="1" applyAlignment="1">
      <alignment/>
    </xf>
    <xf numFmtId="184" fontId="20" fillId="0" borderId="0" xfId="42" applyNumberFormat="1" applyFont="1" applyFill="1" applyAlignment="1">
      <alignment horizontal="left" indent="1"/>
    </xf>
    <xf numFmtId="184" fontId="20" fillId="0" borderId="0" xfId="42" applyNumberFormat="1" applyFont="1" applyFill="1" applyAlignment="1">
      <alignment/>
    </xf>
    <xf numFmtId="184" fontId="21" fillId="0" borderId="0" xfId="42" applyNumberFormat="1" applyFont="1" applyFill="1" applyBorder="1" applyAlignment="1">
      <alignment/>
    </xf>
    <xf numFmtId="184" fontId="21" fillId="0" borderId="0" xfId="42" applyNumberFormat="1" applyFont="1" applyFill="1" applyAlignment="1">
      <alignment/>
    </xf>
    <xf numFmtId="184" fontId="22" fillId="0" borderId="0" xfId="42" applyNumberFormat="1" applyFont="1" applyFill="1" applyAlignment="1">
      <alignment/>
    </xf>
    <xf numFmtId="184" fontId="22" fillId="0" borderId="0" xfId="42" applyNumberFormat="1" applyFont="1" applyFill="1" applyAlignment="1">
      <alignment/>
    </xf>
    <xf numFmtId="184" fontId="21" fillId="0" borderId="12" xfId="42" applyNumberFormat="1" applyFont="1" applyFill="1" applyBorder="1" applyAlignment="1">
      <alignment/>
    </xf>
    <xf numFmtId="171" fontId="20" fillId="0" borderId="0" xfId="0" applyNumberFormat="1" applyFont="1" applyBorder="1" applyAlignment="1">
      <alignment horizontal="right"/>
    </xf>
    <xf numFmtId="171" fontId="20" fillId="0" borderId="19" xfId="42" applyFont="1" applyFill="1" applyBorder="1" applyAlignment="1">
      <alignment horizontal="right"/>
    </xf>
    <xf numFmtId="171" fontId="20" fillId="0" borderId="18" xfId="42" applyFont="1" applyFill="1" applyBorder="1" applyAlignment="1">
      <alignment horizontal="right"/>
    </xf>
    <xf numFmtId="180" fontId="20" fillId="0" borderId="20" xfId="42" applyNumberFormat="1" applyFont="1" applyFill="1" applyBorder="1" applyAlignment="1">
      <alignment horizontal="right"/>
    </xf>
    <xf numFmtId="180" fontId="26" fillId="0" borderId="14" xfId="42" applyNumberFormat="1" applyFont="1" applyFill="1" applyBorder="1" applyAlignment="1">
      <alignment horizontal="right"/>
    </xf>
    <xf numFmtId="180" fontId="17" fillId="0" borderId="0" xfId="75" applyNumberFormat="1" applyFont="1">
      <alignment/>
      <protection/>
    </xf>
    <xf numFmtId="184" fontId="20" fillId="0" borderId="0" xfId="42" applyNumberFormat="1" applyFont="1" applyBorder="1" applyAlignment="1">
      <alignment horizontal="right"/>
    </xf>
    <xf numFmtId="182" fontId="20" fillId="0" borderId="0" xfId="42" applyNumberFormat="1" applyFont="1" applyBorder="1" applyAlignment="1">
      <alignment horizontal="right"/>
    </xf>
    <xf numFmtId="0" fontId="26" fillId="0" borderId="0" xfId="73" applyFont="1" applyFill="1" applyBorder="1" quotePrefix="1">
      <alignment/>
      <protection/>
    </xf>
    <xf numFmtId="0" fontId="26" fillId="0" borderId="0" xfId="73" applyFont="1" applyFill="1" applyBorder="1">
      <alignment/>
      <protection/>
    </xf>
    <xf numFmtId="49" fontId="20" fillId="0" borderId="0" xfId="42" applyNumberFormat="1" applyFont="1" applyBorder="1" applyAlignment="1">
      <alignment horizontal="right"/>
    </xf>
    <xf numFmtId="0" fontId="28" fillId="0" borderId="0" xfId="0" applyFont="1" applyAlignment="1">
      <alignment horizontal="left"/>
    </xf>
    <xf numFmtId="0" fontId="19" fillId="0" borderId="0" xfId="0" applyFont="1" applyAlignment="1">
      <alignment vertical="top" wrapText="1"/>
    </xf>
    <xf numFmtId="0" fontId="19" fillId="0" borderId="0" xfId="0" applyFont="1" applyAlignment="1">
      <alignment horizontal="left" vertical="top"/>
    </xf>
    <xf numFmtId="0" fontId="20" fillId="0" borderId="0" xfId="0" applyNumberFormat="1" applyFont="1" applyBorder="1" applyAlignment="1" quotePrefix="1">
      <alignment horizontal="left" vertical="top"/>
    </xf>
    <xf numFmtId="0" fontId="20" fillId="0" borderId="0" xfId="0" applyFont="1" applyBorder="1" applyAlignment="1">
      <alignment horizontal="center"/>
    </xf>
    <xf numFmtId="180" fontId="20" fillId="0" borderId="0" xfId="42" applyNumberFormat="1" applyFont="1" applyBorder="1" applyAlignment="1">
      <alignment/>
    </xf>
    <xf numFmtId="0" fontId="29" fillId="0" borderId="0" xfId="0" applyFont="1" applyAlignment="1">
      <alignment/>
    </xf>
    <xf numFmtId="37" fontId="17" fillId="0" borderId="0" xfId="77" applyFont="1" applyFill="1">
      <alignment/>
      <protection/>
    </xf>
    <xf numFmtId="0" fontId="17" fillId="0" borderId="0" xfId="0" applyFont="1" applyAlignment="1">
      <alignment horizontal="left"/>
    </xf>
    <xf numFmtId="0" fontId="19" fillId="0" borderId="0" xfId="0" applyFont="1" applyAlignment="1">
      <alignment horizontal="left"/>
    </xf>
    <xf numFmtId="0" fontId="26" fillId="0" borderId="0" xfId="0" applyFont="1" applyFill="1" applyAlignment="1" quotePrefix="1">
      <alignment/>
    </xf>
    <xf numFmtId="43" fontId="26" fillId="0" borderId="0" xfId="42" applyNumberFormat="1" applyFont="1" applyFill="1" applyBorder="1" applyAlignment="1">
      <alignment horizontal="center"/>
    </xf>
    <xf numFmtId="0" fontId="24" fillId="0" borderId="0" xfId="73" applyFont="1" applyFill="1" applyBorder="1">
      <alignment/>
      <protection/>
    </xf>
    <xf numFmtId="0" fontId="20" fillId="0" borderId="0" xfId="0" applyFont="1" applyBorder="1" applyAlignment="1">
      <alignment horizontal="left" wrapText="1"/>
    </xf>
    <xf numFmtId="0" fontId="26" fillId="0" borderId="14" xfId="0" applyFont="1" applyFill="1" applyBorder="1" applyAlignment="1">
      <alignment/>
    </xf>
    <xf numFmtId="0" fontId="21" fillId="0" borderId="0" xfId="75" applyFont="1" applyFill="1" applyAlignment="1">
      <alignment horizontal="right"/>
      <protection/>
    </xf>
    <xf numFmtId="184" fontId="20" fillId="0" borderId="11" xfId="42" applyNumberFormat="1" applyFont="1" applyFill="1" applyBorder="1" applyAlignment="1">
      <alignment/>
    </xf>
    <xf numFmtId="0" fontId="21" fillId="0" borderId="11" xfId="76" applyFont="1" applyFill="1" applyBorder="1">
      <alignment/>
      <protection/>
    </xf>
    <xf numFmtId="38" fontId="20" fillId="0" borderId="11" xfId="74" applyNumberFormat="1" applyFont="1" applyFill="1" applyBorder="1" applyAlignment="1">
      <alignment/>
      <protection/>
    </xf>
    <xf numFmtId="180" fontId="20" fillId="0" borderId="11" xfId="42" applyNumberFormat="1" applyFont="1" applyFill="1" applyBorder="1" applyAlignment="1">
      <alignment/>
    </xf>
    <xf numFmtId="0" fontId="20" fillId="0" borderId="0" xfId="0" applyFont="1" applyAlignment="1">
      <alignment horizontal="right" vertical="top"/>
    </xf>
    <xf numFmtId="174" fontId="20" fillId="0" borderId="24" xfId="42" applyNumberFormat="1" applyFont="1" applyBorder="1" applyAlignment="1">
      <alignment/>
    </xf>
    <xf numFmtId="16" fontId="21" fillId="0" borderId="0" xfId="0" applyNumberFormat="1" applyFont="1" applyAlignment="1" quotePrefix="1">
      <alignment horizontal="left"/>
    </xf>
    <xf numFmtId="0" fontId="20" fillId="0" borderId="0" xfId="0" applyFont="1" applyAlignment="1">
      <alignment horizontal="left" indent="2"/>
    </xf>
    <xf numFmtId="49" fontId="20" fillId="0" borderId="0" xfId="42" applyNumberFormat="1" applyFont="1" applyBorder="1" applyAlignment="1" quotePrefix="1">
      <alignment horizontal="right"/>
    </xf>
    <xf numFmtId="0" fontId="20" fillId="0" borderId="0" xfId="0" applyFont="1" applyAlignment="1">
      <alignment horizontal="left" indent="1"/>
    </xf>
    <xf numFmtId="49" fontId="20" fillId="0" borderId="0" xfId="0" applyNumberFormat="1" applyFont="1" applyFill="1" applyAlignment="1">
      <alignment horizontal="right"/>
    </xf>
    <xf numFmtId="180" fontId="21" fillId="0" borderId="0" xfId="0" applyNumberFormat="1" applyFont="1" applyAlignment="1">
      <alignment horizontal="centerContinuous"/>
    </xf>
    <xf numFmtId="180" fontId="20" fillId="0" borderId="0" xfId="0" applyNumberFormat="1" applyFont="1" applyAlignment="1">
      <alignment horizontal="centerContinuous"/>
    </xf>
    <xf numFmtId="180" fontId="21" fillId="0" borderId="0" xfId="0" applyNumberFormat="1" applyFont="1" applyAlignment="1">
      <alignment horizontal="right"/>
    </xf>
    <xf numFmtId="180" fontId="20" fillId="0" borderId="0" xfId="42" applyNumberFormat="1" applyFont="1" applyAlignment="1">
      <alignment wrapText="1"/>
    </xf>
    <xf numFmtId="180" fontId="20" fillId="0" borderId="24" xfId="42" applyNumberFormat="1" applyFont="1" applyFill="1" applyBorder="1" applyAlignment="1">
      <alignment/>
    </xf>
    <xf numFmtId="180" fontId="21" fillId="0" borderId="24" xfId="42" applyNumberFormat="1" applyFont="1" applyBorder="1" applyAlignment="1">
      <alignment/>
    </xf>
    <xf numFmtId="41" fontId="20" fillId="0" borderId="0" xfId="42" applyNumberFormat="1" applyFont="1" applyFill="1" applyBorder="1" applyAlignment="1">
      <alignment wrapText="1"/>
    </xf>
    <xf numFmtId="41" fontId="21" fillId="0" borderId="0" xfId="0" applyNumberFormat="1" applyFont="1" applyAlignment="1">
      <alignment horizontal="centerContinuous"/>
    </xf>
    <xf numFmtId="41" fontId="20" fillId="0" borderId="0" xfId="0" applyNumberFormat="1" applyFont="1" applyAlignment="1">
      <alignment horizontal="centerContinuous"/>
    </xf>
    <xf numFmtId="41" fontId="20" fillId="0" borderId="24" xfId="42" applyNumberFormat="1" applyFont="1" applyFill="1" applyBorder="1" applyAlignment="1">
      <alignment wrapText="1"/>
    </xf>
    <xf numFmtId="41" fontId="21" fillId="0" borderId="24" xfId="0" applyNumberFormat="1" applyFont="1" applyBorder="1" applyAlignment="1">
      <alignment horizontal="centerContinuous"/>
    </xf>
    <xf numFmtId="41" fontId="20" fillId="0" borderId="24" xfId="0" applyNumberFormat="1" applyFont="1" applyBorder="1" applyAlignment="1">
      <alignment horizontal="centerContinuous"/>
    </xf>
    <xf numFmtId="41" fontId="20" fillId="0" borderId="0" xfId="42" applyNumberFormat="1" applyFont="1" applyFill="1" applyAlignment="1">
      <alignment wrapText="1"/>
    </xf>
    <xf numFmtId="41" fontId="20" fillId="0" borderId="24" xfId="42" applyNumberFormat="1" applyFont="1" applyBorder="1" applyAlignment="1">
      <alignment wrapText="1"/>
    </xf>
    <xf numFmtId="41" fontId="20" fillId="0" borderId="0" xfId="42" applyNumberFormat="1" applyFont="1" applyAlignment="1">
      <alignment wrapText="1"/>
    </xf>
    <xf numFmtId="187" fontId="21" fillId="0" borderId="0" xfId="0" applyNumberFormat="1" applyFont="1" applyFill="1" applyBorder="1" applyAlignment="1">
      <alignment/>
    </xf>
    <xf numFmtId="174" fontId="20" fillId="0" borderId="9" xfId="42" applyNumberFormat="1" applyFont="1" applyBorder="1" applyAlignment="1">
      <alignment horizontal="right"/>
    </xf>
    <xf numFmtId="0" fontId="20" fillId="0" borderId="0" xfId="0" applyFont="1" applyBorder="1" applyAlignment="1">
      <alignment horizontal="left" indent="1"/>
    </xf>
    <xf numFmtId="0" fontId="21" fillId="0" borderId="0" xfId="0" applyFont="1" applyAlignment="1">
      <alignment horizontal="left" vertical="top" wrapText="1"/>
    </xf>
    <xf numFmtId="180" fontId="20" fillId="0" borderId="24" xfId="42" applyNumberFormat="1" applyFont="1" applyFill="1" applyBorder="1" applyAlignment="1">
      <alignment horizontal="right"/>
    </xf>
    <xf numFmtId="171" fontId="26" fillId="0" borderId="0" xfId="42" applyFont="1" applyFill="1" applyBorder="1" applyAlignment="1">
      <alignment horizontal="right"/>
    </xf>
    <xf numFmtId="171" fontId="26" fillId="0" borderId="0" xfId="42" applyFont="1" applyBorder="1" applyAlignment="1">
      <alignment horizontal="right"/>
    </xf>
    <xf numFmtId="184" fontId="20" fillId="0" borderId="17" xfId="42" applyNumberFormat="1" applyFont="1" applyBorder="1" applyAlignment="1">
      <alignment horizontal="right"/>
    </xf>
    <xf numFmtId="171" fontId="20" fillId="24" borderId="16" xfId="42" applyNumberFormat="1" applyFont="1" applyFill="1" applyBorder="1" applyAlignment="1">
      <alignment horizontal="right"/>
    </xf>
    <xf numFmtId="171" fontId="20" fillId="24" borderId="0" xfId="42" applyNumberFormat="1" applyFont="1" applyFill="1" applyBorder="1" applyAlignment="1">
      <alignment horizontal="right"/>
    </xf>
    <xf numFmtId="180" fontId="20" fillId="24" borderId="17" xfId="42" applyNumberFormat="1" applyFont="1" applyFill="1" applyBorder="1" applyAlignment="1">
      <alignment horizontal="right"/>
    </xf>
    <xf numFmtId="180" fontId="20" fillId="24" borderId="16" xfId="42" applyNumberFormat="1" applyFont="1" applyFill="1" applyBorder="1" applyAlignment="1">
      <alignment horizontal="right"/>
    </xf>
    <xf numFmtId="180" fontId="20" fillId="24" borderId="0" xfId="42" applyNumberFormat="1" applyFont="1" applyFill="1" applyBorder="1" applyAlignment="1">
      <alignment horizontal="right"/>
    </xf>
    <xf numFmtId="174" fontId="20" fillId="24" borderId="0" xfId="42" applyNumberFormat="1" applyFont="1" applyFill="1" applyBorder="1" applyAlignment="1">
      <alignment horizontal="right"/>
    </xf>
    <xf numFmtId="171" fontId="20" fillId="24" borderId="0" xfId="42" applyFont="1" applyFill="1" applyBorder="1" applyAlignment="1">
      <alignment horizontal="right"/>
    </xf>
    <xf numFmtId="41" fontId="20" fillId="24" borderId="0" xfId="42" applyNumberFormat="1" applyFont="1" applyFill="1" applyBorder="1" applyAlignment="1">
      <alignment horizontal="right"/>
    </xf>
    <xf numFmtId="0" fontId="26" fillId="0" borderId="0" xfId="42" applyNumberFormat="1" applyFont="1" applyFill="1" applyBorder="1" applyAlignment="1">
      <alignment horizontal="right"/>
    </xf>
    <xf numFmtId="0" fontId="26" fillId="0" borderId="0" xfId="0" applyNumberFormat="1" applyFont="1" applyFill="1" applyAlignment="1">
      <alignment horizontal="center"/>
    </xf>
    <xf numFmtId="0" fontId="26" fillId="0" borderId="19" xfId="0" applyNumberFormat="1" applyFont="1" applyFill="1" applyBorder="1" applyAlignment="1">
      <alignment horizontal="center"/>
    </xf>
    <xf numFmtId="180" fontId="26" fillId="0" borderId="25" xfId="42" applyNumberFormat="1" applyFont="1" applyFill="1" applyBorder="1" applyAlignment="1">
      <alignment/>
    </xf>
    <xf numFmtId="180" fontId="26" fillId="0" borderId="26" xfId="42" applyNumberFormat="1" applyFont="1" applyFill="1" applyBorder="1" applyAlignment="1">
      <alignment/>
    </xf>
    <xf numFmtId="171" fontId="20" fillId="0" borderId="26" xfId="42" applyFont="1" applyFill="1" applyBorder="1" applyAlignment="1">
      <alignment horizontal="right"/>
    </xf>
    <xf numFmtId="180" fontId="26" fillId="0" borderId="27" xfId="42" applyNumberFormat="1" applyFont="1" applyFill="1" applyBorder="1" applyAlignment="1">
      <alignment/>
    </xf>
    <xf numFmtId="180" fontId="26" fillId="0" borderId="28" xfId="42" applyNumberFormat="1" applyFont="1" applyFill="1" applyBorder="1" applyAlignment="1">
      <alignment/>
    </xf>
    <xf numFmtId="180" fontId="26" fillId="0" borderId="28" xfId="42" applyNumberFormat="1" applyFont="1" applyFill="1" applyBorder="1" applyAlignment="1">
      <alignment horizontal="right"/>
    </xf>
    <xf numFmtId="180" fontId="26" fillId="0" borderId="11" xfId="42" applyNumberFormat="1" applyFont="1" applyFill="1" applyBorder="1" applyAlignment="1">
      <alignment horizontal="right"/>
    </xf>
    <xf numFmtId="180" fontId="26" fillId="0" borderId="25" xfId="42" applyNumberFormat="1" applyFont="1" applyFill="1" applyBorder="1" applyAlignment="1">
      <alignment horizontal="right"/>
    </xf>
    <xf numFmtId="180" fontId="26" fillId="0" borderId="19" xfId="42" applyNumberFormat="1" applyFont="1" applyFill="1" applyBorder="1" applyAlignment="1">
      <alignment/>
    </xf>
    <xf numFmtId="180" fontId="26" fillId="0" borderId="26" xfId="42" applyNumberFormat="1" applyFont="1" applyFill="1" applyBorder="1" applyAlignment="1">
      <alignment horizontal="right"/>
    </xf>
    <xf numFmtId="180" fontId="26" fillId="0" borderId="11" xfId="42" applyNumberFormat="1" applyFont="1" applyFill="1" applyBorder="1" applyAlignment="1">
      <alignment/>
    </xf>
    <xf numFmtId="171" fontId="26" fillId="0" borderId="24" xfId="42" applyNumberFormat="1" applyFont="1" applyFill="1" applyBorder="1" applyAlignment="1">
      <alignment/>
    </xf>
    <xf numFmtId="37" fontId="20" fillId="0" borderId="0" xfId="0" applyNumberFormat="1" applyFont="1" applyFill="1" applyAlignment="1">
      <alignment/>
    </xf>
    <xf numFmtId="37" fontId="20" fillId="0" borderId="9" xfId="42" applyNumberFormat="1" applyFont="1" applyFill="1" applyBorder="1" applyAlignment="1">
      <alignment horizontal="right"/>
    </xf>
    <xf numFmtId="0" fontId="20" fillId="0" borderId="0" xfId="0" applyFont="1" applyFill="1" applyBorder="1" applyAlignment="1">
      <alignment horizontal="left" vertical="top"/>
    </xf>
    <xf numFmtId="0" fontId="21" fillId="0" borderId="0" xfId="0" applyFont="1" applyFill="1" applyAlignment="1">
      <alignment horizontal="right"/>
    </xf>
    <xf numFmtId="187" fontId="20" fillId="0" borderId="0" xfId="42" applyNumberFormat="1" applyFont="1" applyFill="1" applyBorder="1" applyAlignment="1">
      <alignment horizontal="right"/>
    </xf>
    <xf numFmtId="171" fontId="20" fillId="0" borderId="24" xfId="42" applyFont="1" applyFill="1" applyBorder="1" applyAlignment="1">
      <alignment horizontal="right"/>
    </xf>
    <xf numFmtId="180" fontId="20" fillId="0" borderId="24" xfId="42" applyNumberFormat="1" applyFont="1" applyFill="1" applyBorder="1" applyAlignment="1">
      <alignment/>
    </xf>
    <xf numFmtId="37" fontId="20" fillId="0" borderId="0" xfId="42" applyNumberFormat="1" applyFont="1" applyFill="1" applyBorder="1" applyAlignment="1">
      <alignment/>
    </xf>
    <xf numFmtId="0" fontId="20" fillId="0" borderId="0" xfId="0" applyFont="1" applyFill="1" applyAlignment="1">
      <alignment horizontal="right"/>
    </xf>
    <xf numFmtId="0" fontId="20" fillId="0" borderId="0" xfId="0" applyFont="1" applyFill="1" applyAlignment="1">
      <alignment vertical="top" wrapText="1"/>
    </xf>
    <xf numFmtId="0" fontId="21" fillId="0" borderId="0" xfId="0" applyFont="1" applyFill="1" applyAlignment="1">
      <alignment vertical="top" wrapText="1"/>
    </xf>
    <xf numFmtId="37" fontId="20" fillId="0" borderId="24" xfId="0" applyNumberFormat="1" applyFont="1" applyFill="1" applyBorder="1" applyAlignment="1">
      <alignment/>
    </xf>
    <xf numFmtId="180" fontId="20" fillId="0" borderId="24" xfId="0" applyNumberFormat="1" applyFont="1" applyFill="1" applyBorder="1" applyAlignment="1">
      <alignment horizontal="right"/>
    </xf>
    <xf numFmtId="180" fontId="20" fillId="24" borderId="0" xfId="75" applyNumberFormat="1" applyFont="1" applyFill="1" applyBorder="1" applyAlignment="1">
      <alignment horizontal="right"/>
      <protection/>
    </xf>
    <xf numFmtId="41" fontId="20" fillId="24" borderId="17" xfId="75" applyNumberFormat="1" applyFont="1" applyFill="1" applyBorder="1" applyAlignment="1">
      <alignment horizontal="right"/>
      <protection/>
    </xf>
    <xf numFmtId="0" fontId="17" fillId="24" borderId="0" xfId="75" applyFont="1" applyFill="1" applyBorder="1">
      <alignment/>
      <protection/>
    </xf>
    <xf numFmtId="0" fontId="17" fillId="24" borderId="0" xfId="75" applyFont="1" applyFill="1" applyBorder="1" applyAlignment="1">
      <alignment horizontal="center"/>
      <protection/>
    </xf>
    <xf numFmtId="41" fontId="17" fillId="24" borderId="0" xfId="75" applyNumberFormat="1" applyFont="1" applyFill="1" applyBorder="1">
      <alignment/>
      <protection/>
    </xf>
    <xf numFmtId="0" fontId="17" fillId="24" borderId="16" xfId="75" applyFont="1" applyFill="1" applyBorder="1">
      <alignment/>
      <protection/>
    </xf>
    <xf numFmtId="171" fontId="20" fillId="24" borderId="17" xfId="42" applyNumberFormat="1" applyFont="1" applyFill="1" applyBorder="1" applyAlignment="1">
      <alignment horizontal="right"/>
    </xf>
    <xf numFmtId="0" fontId="17" fillId="24" borderId="17" xfId="75" applyFont="1" applyFill="1" applyBorder="1" applyAlignment="1">
      <alignment horizontal="center"/>
      <protection/>
    </xf>
    <xf numFmtId="0" fontId="21" fillId="0" borderId="0" xfId="75" applyFont="1" applyFill="1">
      <alignment/>
      <protection/>
    </xf>
    <xf numFmtId="180" fontId="20" fillId="0" borderId="23" xfId="42" applyNumberFormat="1" applyFont="1" applyBorder="1" applyAlignment="1">
      <alignment horizontal="right"/>
    </xf>
    <xf numFmtId="180" fontId="20" fillId="0" borderId="23" xfId="42" applyNumberFormat="1" applyFont="1" applyFill="1" applyBorder="1" applyAlignment="1">
      <alignment horizontal="right"/>
    </xf>
    <xf numFmtId="180" fontId="20" fillId="0" borderId="29" xfId="42" applyNumberFormat="1" applyFont="1" applyBorder="1" applyAlignment="1">
      <alignment horizontal="right"/>
    </xf>
    <xf numFmtId="171" fontId="20" fillId="0" borderId="23" xfId="42" applyFont="1" applyFill="1" applyBorder="1" applyAlignment="1">
      <alignment horizontal="right"/>
    </xf>
    <xf numFmtId="184" fontId="20" fillId="0" borderId="23" xfId="42" applyNumberFormat="1" applyFont="1" applyBorder="1" applyAlignment="1">
      <alignment horizontal="right"/>
    </xf>
    <xf numFmtId="180" fontId="20" fillId="0" borderId="30" xfId="42" applyNumberFormat="1" applyFont="1" applyBorder="1" applyAlignment="1">
      <alignment horizontal="right"/>
    </xf>
    <xf numFmtId="171" fontId="20" fillId="0" borderId="23" xfId="42" applyFont="1" applyBorder="1" applyAlignment="1">
      <alignment horizontal="right"/>
    </xf>
    <xf numFmtId="180" fontId="23" fillId="0" borderId="0" xfId="42" applyNumberFormat="1" applyFont="1" applyFill="1" applyAlignment="1">
      <alignment horizontal="right"/>
    </xf>
    <xf numFmtId="180" fontId="23" fillId="0" borderId="19" xfId="42" applyNumberFormat="1" applyFont="1" applyFill="1" applyBorder="1" applyAlignment="1">
      <alignment horizontal="right"/>
    </xf>
    <xf numFmtId="180" fontId="23" fillId="0" borderId="0" xfId="42" applyNumberFormat="1" applyFont="1" applyFill="1" applyBorder="1" applyAlignment="1">
      <alignment/>
    </xf>
    <xf numFmtId="180" fontId="23" fillId="0" borderId="19" xfId="42" applyNumberFormat="1" applyFont="1" applyFill="1" applyBorder="1" applyAlignment="1">
      <alignment/>
    </xf>
    <xf numFmtId="180" fontId="23" fillId="0" borderId="14" xfId="42" applyNumberFormat="1" applyFont="1" applyFill="1" applyBorder="1" applyAlignment="1">
      <alignment horizontal="right"/>
    </xf>
    <xf numFmtId="180" fontId="23" fillId="0" borderId="0" xfId="42" applyNumberFormat="1" applyFont="1" applyFill="1" applyBorder="1" applyAlignment="1">
      <alignment horizontal="right"/>
    </xf>
    <xf numFmtId="0" fontId="23" fillId="0" borderId="14" xfId="0" applyFont="1" applyFill="1" applyBorder="1" applyAlignment="1">
      <alignment/>
    </xf>
    <xf numFmtId="180" fontId="23" fillId="0" borderId="24" xfId="42" applyNumberFormat="1" applyFont="1" applyFill="1" applyBorder="1" applyAlignment="1">
      <alignment horizontal="right"/>
    </xf>
    <xf numFmtId="187" fontId="20" fillId="0" borderId="20" xfId="42" applyNumberFormat="1" applyFont="1" applyFill="1" applyBorder="1" applyAlignment="1">
      <alignment horizontal="right"/>
    </xf>
    <xf numFmtId="187" fontId="20" fillId="0" borderId="19" xfId="42" applyNumberFormat="1" applyFont="1" applyFill="1" applyBorder="1" applyAlignment="1">
      <alignment horizontal="right"/>
    </xf>
    <xf numFmtId="187" fontId="20" fillId="0" borderId="17" xfId="42" applyNumberFormat="1" applyFont="1" applyFill="1" applyBorder="1" applyAlignment="1">
      <alignment horizontal="right"/>
    </xf>
    <xf numFmtId="184" fontId="20" fillId="0" borderId="17" xfId="42" applyNumberFormat="1" applyFont="1" applyFill="1" applyBorder="1" applyAlignment="1">
      <alignment horizontal="right"/>
    </xf>
    <xf numFmtId="174" fontId="20" fillId="0" borderId="0" xfId="42" applyNumberFormat="1" applyFont="1" applyFill="1" applyBorder="1" applyAlignment="1">
      <alignment horizontal="right"/>
    </xf>
    <xf numFmtId="180" fontId="20" fillId="0" borderId="29" xfId="42" applyNumberFormat="1" applyFont="1" applyFill="1" applyBorder="1" applyAlignment="1">
      <alignment horizontal="right"/>
    </xf>
    <xf numFmtId="184" fontId="20" fillId="0" borderId="23" xfId="42" applyNumberFormat="1" applyFont="1" applyFill="1" applyBorder="1" applyAlignment="1">
      <alignment horizontal="right"/>
    </xf>
    <xf numFmtId="180" fontId="20" fillId="0" borderId="30" xfId="42" applyNumberFormat="1" applyFont="1" applyFill="1" applyBorder="1" applyAlignment="1">
      <alignment horizontal="right"/>
    </xf>
    <xf numFmtId="174" fontId="26" fillId="0" borderId="0" xfId="42" applyNumberFormat="1" applyFont="1" applyFill="1" applyAlignment="1">
      <alignment horizontal="center"/>
    </xf>
    <xf numFmtId="184" fontId="20" fillId="0" borderId="19" xfId="0" applyNumberFormat="1" applyFont="1" applyFill="1" applyBorder="1" applyAlignment="1">
      <alignment/>
    </xf>
    <xf numFmtId="180" fontId="20" fillId="0" borderId="0" xfId="0" applyNumberFormat="1" applyFont="1" applyFill="1" applyAlignment="1">
      <alignment/>
    </xf>
    <xf numFmtId="180" fontId="20" fillId="0" borderId="24" xfId="0" applyNumberFormat="1" applyFont="1" applyFill="1" applyBorder="1" applyAlignment="1">
      <alignment/>
    </xf>
    <xf numFmtId="180" fontId="21" fillId="0" borderId="24" xfId="42" applyNumberFormat="1" applyFont="1" applyFill="1" applyBorder="1" applyAlignment="1">
      <alignment/>
    </xf>
    <xf numFmtId="180" fontId="21" fillId="0" borderId="0" xfId="0" applyNumberFormat="1" applyFont="1" applyFill="1" applyAlignment="1">
      <alignment horizontal="right"/>
    </xf>
    <xf numFmtId="180" fontId="20" fillId="0" borderId="0" xfId="0" applyNumberFormat="1" applyFont="1" applyFill="1" applyAlignment="1">
      <alignment horizontal="centerContinuous"/>
    </xf>
    <xf numFmtId="180" fontId="21" fillId="0" borderId="0" xfId="0" applyNumberFormat="1" applyFont="1" applyFill="1" applyAlignment="1">
      <alignment horizontal="centerContinuous"/>
    </xf>
    <xf numFmtId="180" fontId="20" fillId="0" borderId="0" xfId="77" applyNumberFormat="1" applyFont="1" applyFill="1">
      <alignment/>
      <protection/>
    </xf>
    <xf numFmtId="180" fontId="20" fillId="0" borderId="0" xfId="42" applyNumberFormat="1" applyFont="1" applyFill="1" applyBorder="1" applyAlignment="1">
      <alignment/>
    </xf>
    <xf numFmtId="180" fontId="20" fillId="0" borderId="23" xfId="0" applyNumberFormat="1" applyFont="1" applyFill="1" applyBorder="1" applyAlignment="1">
      <alignment/>
    </xf>
    <xf numFmtId="180" fontId="20" fillId="0" borderId="23" xfId="0" applyNumberFormat="1" applyFont="1" applyFill="1" applyBorder="1" applyAlignment="1">
      <alignment/>
    </xf>
    <xf numFmtId="180" fontId="20" fillId="0" borderId="0" xfId="0" applyNumberFormat="1" applyFont="1" applyFill="1" applyAlignment="1">
      <alignment/>
    </xf>
    <xf numFmtId="180" fontId="23" fillId="0" borderId="19" xfId="42" applyNumberFormat="1" applyFont="1" applyFill="1" applyBorder="1" applyAlignment="1">
      <alignment/>
    </xf>
    <xf numFmtId="180" fontId="23" fillId="0" borderId="26" xfId="42" applyNumberFormat="1" applyFont="1" applyFill="1" applyBorder="1" applyAlignment="1">
      <alignment horizontal="right"/>
    </xf>
    <xf numFmtId="180" fontId="23" fillId="0" borderId="27" xfId="42" applyNumberFormat="1" applyFont="1" applyFill="1" applyBorder="1" applyAlignment="1">
      <alignment/>
    </xf>
    <xf numFmtId="180" fontId="23" fillId="0" borderId="11" xfId="42" applyNumberFormat="1" applyFont="1" applyFill="1" applyBorder="1" applyAlignment="1">
      <alignment/>
    </xf>
    <xf numFmtId="184" fontId="23" fillId="0" borderId="0" xfId="42" applyNumberFormat="1" applyFont="1" applyFill="1" applyBorder="1" applyAlignment="1">
      <alignment/>
    </xf>
    <xf numFmtId="171" fontId="23" fillId="0" borderId="24" xfId="42" applyNumberFormat="1" applyFont="1" applyFill="1" applyBorder="1" applyAlignment="1">
      <alignment/>
    </xf>
    <xf numFmtId="182" fontId="20" fillId="0" borderId="0" xfId="42" applyNumberFormat="1" applyFont="1" applyFill="1" applyAlignment="1">
      <alignment horizontal="right"/>
    </xf>
    <xf numFmtId="183" fontId="20" fillId="0" borderId="0" xfId="0" applyNumberFormat="1" applyFont="1" applyFill="1" applyAlignment="1">
      <alignment horizontal="right"/>
    </xf>
    <xf numFmtId="171" fontId="20" fillId="0" borderId="24" xfId="0" applyNumberFormat="1" applyFont="1" applyFill="1" applyBorder="1" applyAlignment="1">
      <alignment horizontal="right"/>
    </xf>
    <xf numFmtId="171" fontId="20" fillId="0" borderId="0" xfId="0" applyNumberFormat="1" applyFont="1" applyFill="1" applyBorder="1" applyAlignment="1">
      <alignment horizontal="right"/>
    </xf>
    <xf numFmtId="0" fontId="23" fillId="0" borderId="0" xfId="42" applyNumberFormat="1" applyFont="1" applyFill="1" applyBorder="1" applyAlignment="1">
      <alignment horizontal="right"/>
    </xf>
    <xf numFmtId="180" fontId="23" fillId="0" borderId="25" xfId="42" applyNumberFormat="1" applyFont="1" applyFill="1" applyBorder="1" applyAlignment="1">
      <alignment/>
    </xf>
    <xf numFmtId="180" fontId="23" fillId="0" borderId="26" xfId="42" applyNumberFormat="1" applyFont="1" applyFill="1" applyBorder="1" applyAlignment="1">
      <alignment/>
    </xf>
    <xf numFmtId="171" fontId="21" fillId="0" borderId="26" xfId="42" applyFont="1" applyFill="1" applyBorder="1" applyAlignment="1">
      <alignment horizontal="right"/>
    </xf>
    <xf numFmtId="180" fontId="23" fillId="0" borderId="28" xfId="42" applyNumberFormat="1" applyFont="1" applyFill="1" applyBorder="1" applyAlignment="1">
      <alignment/>
    </xf>
    <xf numFmtId="0" fontId="21" fillId="0" borderId="0" xfId="0" applyFont="1" applyAlignment="1" quotePrefix="1">
      <alignment horizontal="left" vertical="top"/>
    </xf>
    <xf numFmtId="0" fontId="23" fillId="0" borderId="19" xfId="0" applyNumberFormat="1" applyFont="1" applyFill="1" applyBorder="1" applyAlignment="1">
      <alignment horizontal="center"/>
    </xf>
    <xf numFmtId="171" fontId="20" fillId="0" borderId="25" xfId="42" applyFont="1" applyFill="1" applyBorder="1" applyAlignment="1">
      <alignment horizontal="right"/>
    </xf>
    <xf numFmtId="180" fontId="23" fillId="0" borderId="28" xfId="42" applyNumberFormat="1" applyFont="1" applyFill="1" applyBorder="1" applyAlignment="1">
      <alignment horizontal="right"/>
    </xf>
    <xf numFmtId="180" fontId="23" fillId="0" borderId="11" xfId="42" applyNumberFormat="1" applyFont="1" applyFill="1" applyBorder="1" applyAlignment="1">
      <alignment horizontal="right"/>
    </xf>
    <xf numFmtId="180" fontId="23" fillId="0" borderId="25" xfId="42" applyNumberFormat="1" applyFont="1" applyFill="1" applyBorder="1" applyAlignment="1">
      <alignment horizontal="right"/>
    </xf>
    <xf numFmtId="171" fontId="23" fillId="0" borderId="26" xfId="42" applyNumberFormat="1" applyFont="1" applyFill="1" applyBorder="1" applyAlignment="1">
      <alignment horizontal="right"/>
    </xf>
    <xf numFmtId="171" fontId="23" fillId="0" borderId="0" xfId="42" applyNumberFormat="1" applyFont="1" applyFill="1" applyBorder="1" applyAlignment="1">
      <alignment horizontal="right"/>
    </xf>
    <xf numFmtId="171" fontId="26" fillId="0" borderId="0" xfId="42" applyNumberFormat="1" applyFont="1" applyFill="1" applyBorder="1" applyAlignment="1">
      <alignment/>
    </xf>
    <xf numFmtId="179" fontId="23" fillId="0" borderId="0" xfId="73" applyNumberFormat="1" applyFont="1" applyFill="1" applyAlignment="1">
      <alignment horizontal="right"/>
      <protection/>
    </xf>
    <xf numFmtId="179" fontId="26" fillId="0" borderId="0" xfId="73" applyNumberFormat="1" applyFont="1" applyFill="1" applyAlignment="1">
      <alignment horizontal="right"/>
      <protection/>
    </xf>
    <xf numFmtId="179" fontId="26" fillId="0" borderId="0" xfId="73" applyNumberFormat="1" applyFont="1" applyFill="1" applyAlignment="1">
      <alignment horizontal="center"/>
      <protection/>
    </xf>
    <xf numFmtId="0" fontId="23" fillId="0" borderId="0" xfId="73" applyFont="1" applyFill="1" applyAlignment="1">
      <alignment horizontal="right"/>
      <protection/>
    </xf>
    <xf numFmtId="0" fontId="26" fillId="0" borderId="0" xfId="73" applyFont="1" applyFill="1" applyAlignment="1">
      <alignment horizontal="right"/>
      <protection/>
    </xf>
    <xf numFmtId="0" fontId="26" fillId="0" borderId="0" xfId="73" applyFont="1" applyFill="1" applyAlignment="1">
      <alignment horizontal="center"/>
      <protection/>
    </xf>
    <xf numFmtId="171" fontId="23" fillId="0" borderId="24" xfId="42" applyNumberFormat="1" applyFont="1" applyFill="1" applyBorder="1" applyAlignment="1">
      <alignment horizontal="right"/>
    </xf>
    <xf numFmtId="0" fontId="20" fillId="0" borderId="0" xfId="0" applyFont="1" applyAlignment="1">
      <alignment horizontal="left" vertical="top" indent="1"/>
    </xf>
    <xf numFmtId="171" fontId="21" fillId="0" borderId="0" xfId="42" applyFont="1" applyFill="1" applyAlignment="1">
      <alignment/>
    </xf>
    <xf numFmtId="180" fontId="21" fillId="0" borderId="11" xfId="42" applyNumberFormat="1" applyFont="1" applyFill="1" applyBorder="1" applyAlignment="1">
      <alignment/>
    </xf>
    <xf numFmtId="180" fontId="21" fillId="0" borderId="9" xfId="42" applyNumberFormat="1" applyFont="1" applyFill="1" applyBorder="1" applyAlignment="1">
      <alignment/>
    </xf>
    <xf numFmtId="171" fontId="21" fillId="0" borderId="0" xfId="42" applyFont="1" applyFill="1" applyBorder="1" applyAlignment="1">
      <alignment/>
    </xf>
    <xf numFmtId="174" fontId="21" fillId="0" borderId="0" xfId="76" applyNumberFormat="1" applyFont="1" applyFill="1">
      <alignment/>
      <protection/>
    </xf>
    <xf numFmtId="174" fontId="21" fillId="0" borderId="0" xfId="42" applyNumberFormat="1" applyFont="1" applyFill="1" applyAlignment="1">
      <alignment/>
    </xf>
    <xf numFmtId="0" fontId="21" fillId="0" borderId="0" xfId="73" applyFont="1" applyAlignment="1">
      <alignment horizontal="center"/>
      <protection/>
    </xf>
    <xf numFmtId="0" fontId="23" fillId="0" borderId="0" xfId="73" applyFont="1" applyAlignment="1">
      <alignment horizontal="center"/>
      <protection/>
    </xf>
    <xf numFmtId="0" fontId="23" fillId="0" borderId="0" xfId="0" applyNumberFormat="1" applyFont="1" applyFill="1" applyAlignment="1">
      <alignment horizontal="center"/>
    </xf>
    <xf numFmtId="0" fontId="23" fillId="0" borderId="12" xfId="0" applyNumberFormat="1" applyFont="1" applyFill="1" applyBorder="1" applyAlignment="1" quotePrefix="1">
      <alignment horizontal="center"/>
    </xf>
    <xf numFmtId="0" fontId="23" fillId="0" borderId="12" xfId="0" applyNumberFormat="1" applyFont="1" applyFill="1" applyBorder="1" applyAlignment="1">
      <alignment horizontal="center"/>
    </xf>
    <xf numFmtId="0" fontId="21" fillId="0" borderId="0" xfId="0" applyFont="1" applyAlignment="1">
      <alignment horizontal="center"/>
    </xf>
    <xf numFmtId="0" fontId="21" fillId="0" borderId="0" xfId="75" applyFont="1" applyAlignment="1">
      <alignment horizontal="center"/>
      <protection/>
    </xf>
    <xf numFmtId="0" fontId="20" fillId="0" borderId="0" xfId="0" applyFont="1" applyFill="1" applyAlignment="1">
      <alignment horizontal="justify" vertical="top" wrapText="1"/>
    </xf>
    <xf numFmtId="170" fontId="20" fillId="0" borderId="0" xfId="0" applyNumberFormat="1" applyFont="1" applyFill="1" applyBorder="1" applyAlignment="1">
      <alignment horizontal="center"/>
    </xf>
    <xf numFmtId="0" fontId="21" fillId="0" borderId="0" xfId="0" applyNumberFormat="1" applyFont="1" applyAlignment="1">
      <alignment horizontal="center"/>
    </xf>
    <xf numFmtId="0" fontId="21" fillId="0" borderId="0" xfId="0" applyFont="1" applyAlignment="1">
      <alignment horizontal="right"/>
    </xf>
    <xf numFmtId="174" fontId="20" fillId="0" borderId="0" xfId="42" applyNumberFormat="1" applyFont="1" applyFill="1" applyBorder="1" applyAlignment="1">
      <alignment horizontal="center"/>
    </xf>
    <xf numFmtId="0" fontId="21" fillId="0" borderId="0" xfId="0" applyFont="1" applyAlignment="1">
      <alignment horizontal="justify" vertical="top" wrapText="1"/>
    </xf>
    <xf numFmtId="0" fontId="21" fillId="0" borderId="0" xfId="0" applyFont="1" applyFill="1" applyAlignment="1">
      <alignment horizontal="justify" vertical="top" wrapText="1"/>
    </xf>
    <xf numFmtId="0" fontId="21" fillId="0" borderId="0" xfId="0" applyFont="1" applyFill="1" applyAlignment="1">
      <alignment horizontal="right" vertical="top" wrapText="1"/>
    </xf>
    <xf numFmtId="0" fontId="21" fillId="0" borderId="0" xfId="0" applyFont="1" applyAlignment="1">
      <alignment horizontal="right" vertical="top" wrapText="1"/>
    </xf>
    <xf numFmtId="0" fontId="21" fillId="0" borderId="0" xfId="0" applyFont="1" applyAlignment="1">
      <alignment horizontal="left" vertical="top" wrapText="1"/>
    </xf>
    <xf numFmtId="0" fontId="21" fillId="0" borderId="0" xfId="0" applyNumberFormat="1" applyFont="1" applyAlignment="1">
      <alignment horizontal="right"/>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 Style1" xfId="43"/>
    <cellStyle name="Comma  - Style2" xfId="44"/>
    <cellStyle name="Comma  - Style3" xfId="45"/>
    <cellStyle name="Comma  - Style4" xfId="46"/>
    <cellStyle name="Comma  - Style5" xfId="47"/>
    <cellStyle name="Comma  - Style6" xfId="48"/>
    <cellStyle name="Comma  - Style7" xfId="49"/>
    <cellStyle name="Comma  - Style8" xfId="50"/>
    <cellStyle name="Comma [0]" xfId="51"/>
    <cellStyle name="comma zerodec" xfId="52"/>
    <cellStyle name="Currency" xfId="53"/>
    <cellStyle name="Currency [0]" xfId="54"/>
    <cellStyle name="Currency1" xfId="55"/>
    <cellStyle name="Date" xfId="56"/>
    <cellStyle name="Dollar (zero dec)"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Linked Cell" xfId="70"/>
    <cellStyle name="Neutral" xfId="71"/>
    <cellStyle name="Normal - Style1" xfId="72"/>
    <cellStyle name="Normal_Book2" xfId="73"/>
    <cellStyle name="Normal_celcom" xfId="74"/>
    <cellStyle name="Normal_klseqtrlycelcom0902" xfId="75"/>
    <cellStyle name="Normal_klseqtrlytri0902" xfId="76"/>
    <cellStyle name="Normal_RCECap Consol-JUNE 08" xfId="77"/>
    <cellStyle name="Normal_SHEET"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0</xdr:row>
      <xdr:rowOff>504825</xdr:rowOff>
    </xdr:to>
    <xdr:pic>
      <xdr:nvPicPr>
        <xdr:cNvPr id="1"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209550</xdr:rowOff>
    </xdr:from>
    <xdr:to>
      <xdr:col>9</xdr:col>
      <xdr:colOff>0</xdr:colOff>
      <xdr:row>49</xdr:row>
      <xdr:rowOff>123825</xdr:rowOff>
    </xdr:to>
    <xdr:sp>
      <xdr:nvSpPr>
        <xdr:cNvPr id="1" name="Text Box 3"/>
        <xdr:cNvSpPr txBox="1">
          <a:spLocks noChangeArrowheads="1"/>
        </xdr:cNvSpPr>
      </xdr:nvSpPr>
      <xdr:spPr>
        <a:xfrm>
          <a:off x="0" y="10753725"/>
          <a:ext cx="7600950" cy="8286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 of Comprehensive Income should be read in conjunction with the audited financial statements of the Company for the financial year ended 31 March 2010 and the accompanying explanatory notes attached to the interim financial report.</a:t>
          </a:r>
        </a:p>
      </xdr:txBody>
    </xdr:sp>
    <xdr:clientData/>
  </xdr:twoCellAnchor>
  <xdr:twoCellAnchor>
    <xdr:from>
      <xdr:col>0</xdr:col>
      <xdr:colOff>28575</xdr:colOff>
      <xdr:row>0</xdr:row>
      <xdr:rowOff>28575</xdr:rowOff>
    </xdr:from>
    <xdr:to>
      <xdr:col>1</xdr:col>
      <xdr:colOff>1114425</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190500</xdr:rowOff>
    </xdr:from>
    <xdr:to>
      <xdr:col>5</xdr:col>
      <xdr:colOff>1238250</xdr:colOff>
      <xdr:row>66</xdr:row>
      <xdr:rowOff>190500</xdr:rowOff>
    </xdr:to>
    <xdr:sp>
      <xdr:nvSpPr>
        <xdr:cNvPr id="1" name="Text Box 1"/>
        <xdr:cNvSpPr txBox="1">
          <a:spLocks noChangeArrowheads="1"/>
        </xdr:cNvSpPr>
      </xdr:nvSpPr>
      <xdr:spPr>
        <a:xfrm>
          <a:off x="0" y="13363575"/>
          <a:ext cx="7658100" cy="7524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 of Financial Position should be read in conjunction with the audited financial statements of the Company for the financial year ended 31 March 2010 and the accompanying explanatory notes attached to the interim financial report.</a:t>
          </a:r>
        </a:p>
      </xdr:txBody>
    </xdr:sp>
    <xdr:clientData/>
  </xdr:twoCellAnchor>
  <xdr:twoCellAnchor>
    <xdr:from>
      <xdr:col>0</xdr:col>
      <xdr:colOff>28575</xdr:colOff>
      <xdr:row>0</xdr:row>
      <xdr:rowOff>28575</xdr:rowOff>
    </xdr:from>
    <xdr:to>
      <xdr:col>1</xdr:col>
      <xdr:colOff>95250</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60</xdr:row>
      <xdr:rowOff>38100</xdr:rowOff>
    </xdr:from>
    <xdr:to>
      <xdr:col>16</xdr:col>
      <xdr:colOff>1095375</xdr:colOff>
      <xdr:row>60</xdr:row>
      <xdr:rowOff>38100</xdr:rowOff>
    </xdr:to>
    <xdr:sp>
      <xdr:nvSpPr>
        <xdr:cNvPr id="1" name="Text Box 6"/>
        <xdr:cNvSpPr txBox="1">
          <a:spLocks noChangeArrowheads="1"/>
        </xdr:cNvSpPr>
      </xdr:nvSpPr>
      <xdr:spPr>
        <a:xfrm>
          <a:off x="0" y="8724900"/>
          <a:ext cx="12439650" cy="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Statements of Changes in Equity should be read in conjunction with the audited financial statements of the Company for the financial year ended 31 March 2010 and the accompanying explanatory notes attached to the interim financial report.</a:t>
          </a:r>
        </a:p>
      </xdr:txBody>
    </xdr:sp>
    <xdr:clientData/>
  </xdr:twoCellAnchor>
  <xdr:twoCellAnchor>
    <xdr:from>
      <xdr:col>8</xdr:col>
      <xdr:colOff>1047750</xdr:colOff>
      <xdr:row>9</xdr:row>
      <xdr:rowOff>123825</xdr:rowOff>
    </xdr:from>
    <xdr:to>
      <xdr:col>10</xdr:col>
      <xdr:colOff>1095375</xdr:colOff>
      <xdr:row>9</xdr:row>
      <xdr:rowOff>123825</xdr:rowOff>
    </xdr:to>
    <xdr:sp>
      <xdr:nvSpPr>
        <xdr:cNvPr id="2" name="Line 274"/>
        <xdr:cNvSpPr>
          <a:spLocks/>
        </xdr:cNvSpPr>
      </xdr:nvSpPr>
      <xdr:spPr>
        <a:xfrm>
          <a:off x="7648575" y="2352675"/>
          <a:ext cx="1285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4</xdr:col>
      <xdr:colOff>333375</xdr:colOff>
      <xdr:row>9</xdr:row>
      <xdr:rowOff>123825</xdr:rowOff>
    </xdr:from>
    <xdr:to>
      <xdr:col>6</xdr:col>
      <xdr:colOff>495300</xdr:colOff>
      <xdr:row>9</xdr:row>
      <xdr:rowOff>123825</xdr:rowOff>
    </xdr:to>
    <xdr:sp>
      <xdr:nvSpPr>
        <xdr:cNvPr id="3" name="Line 275"/>
        <xdr:cNvSpPr>
          <a:spLocks/>
        </xdr:cNvSpPr>
      </xdr:nvSpPr>
      <xdr:spPr>
        <a:xfrm flipH="1">
          <a:off x="4495800" y="2352675"/>
          <a:ext cx="1362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28575</xdr:colOff>
      <xdr:row>0</xdr:row>
      <xdr:rowOff>28575</xdr:rowOff>
    </xdr:from>
    <xdr:to>
      <xdr:col>1</xdr:col>
      <xdr:colOff>1333500</xdr:colOff>
      <xdr:row>0</xdr:row>
      <xdr:rowOff>504825</xdr:rowOff>
    </xdr:to>
    <xdr:pic>
      <xdr:nvPicPr>
        <xdr:cNvPr id="4"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twoCellAnchor>
    <xdr:from>
      <xdr:col>1</xdr:col>
      <xdr:colOff>0</xdr:colOff>
      <xdr:row>60</xdr:row>
      <xdr:rowOff>66675</xdr:rowOff>
    </xdr:from>
    <xdr:to>
      <xdr:col>17</xdr:col>
      <xdr:colOff>0</xdr:colOff>
      <xdr:row>62</xdr:row>
      <xdr:rowOff>200025</xdr:rowOff>
    </xdr:to>
    <xdr:sp>
      <xdr:nvSpPr>
        <xdr:cNvPr id="5" name="Text Box 6"/>
        <xdr:cNvSpPr txBox="1">
          <a:spLocks noChangeArrowheads="1"/>
        </xdr:cNvSpPr>
      </xdr:nvSpPr>
      <xdr:spPr>
        <a:xfrm>
          <a:off x="0" y="8753475"/>
          <a:ext cx="12458700" cy="590550"/>
        </a:xfrm>
        <a:prstGeom prst="rect">
          <a:avLst/>
        </a:prstGeom>
        <a:solidFill>
          <a:srgbClr val="FFFFFF"/>
        </a:solidFill>
        <a:ln w="9525" cmpd="sng">
          <a:noFill/>
        </a:ln>
      </xdr:spPr>
      <xdr:txBody>
        <a:bodyPr vertOverflow="clip" wrap="square" lIns="36576" tIns="32004" rIns="36576" bIns="0"/>
        <a:p>
          <a:pPr algn="l">
            <a:defRPr/>
          </a:pPr>
          <a:r>
            <a:rPr lang="en-US" cap="none" sz="1500" b="0" i="0" u="none" baseline="0">
              <a:solidFill>
                <a:srgbClr val="000000"/>
              </a:solidFill>
              <a:latin typeface="Times New Roman"/>
              <a:ea typeface="Times New Roman"/>
              <a:cs typeface="Times New Roman"/>
            </a:rPr>
            <a:t>The Condensed Statements of Chan</a:t>
          </a:r>
          <a:r>
            <a:rPr lang="en-US" cap="none" sz="1400" b="0" i="0" u="none" baseline="0">
              <a:solidFill>
                <a:srgbClr val="000000"/>
              </a:solidFill>
              <a:latin typeface="Times New Roman"/>
              <a:ea typeface="Times New Roman"/>
              <a:cs typeface="Times New Roman"/>
            </a:rPr>
            <a:t>ges in Equity should be read in conjunction with the audited financial statements of the Company for the financial year ended 31 March 2010 and the accompanying explanatory notes attached to the interim financial report.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95</xdr:row>
      <xdr:rowOff>228600</xdr:rowOff>
    </xdr:from>
    <xdr:to>
      <xdr:col>6</xdr:col>
      <xdr:colOff>1162050</xdr:colOff>
      <xdr:row>98</xdr:row>
      <xdr:rowOff>276225</xdr:rowOff>
    </xdr:to>
    <xdr:sp>
      <xdr:nvSpPr>
        <xdr:cNvPr id="1" name="Text Box 1"/>
        <xdr:cNvSpPr txBox="1">
          <a:spLocks noChangeArrowheads="1"/>
        </xdr:cNvSpPr>
      </xdr:nvSpPr>
      <xdr:spPr>
        <a:xfrm>
          <a:off x="133350" y="20154900"/>
          <a:ext cx="7086600" cy="74295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 of Cash Flows should be read in conjunction with the audited financial statements of the Company for the financial year ended 31 March 2010 and the accompanying explanatory notes attached to the interim financial report.</a:t>
          </a:r>
        </a:p>
      </xdr:txBody>
    </xdr:sp>
    <xdr:clientData/>
  </xdr:twoCellAnchor>
  <xdr:twoCellAnchor>
    <xdr:from>
      <xdr:col>1</xdr:col>
      <xdr:colOff>28575</xdr:colOff>
      <xdr:row>0</xdr:row>
      <xdr:rowOff>28575</xdr:rowOff>
    </xdr:from>
    <xdr:to>
      <xdr:col>2</xdr:col>
      <xdr:colOff>1123950</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171450" y="28575"/>
          <a:ext cx="1314450" cy="476250"/>
        </a:xfrm>
        <a:prstGeom prst="rect">
          <a:avLst/>
        </a:prstGeom>
        <a:noFill/>
        <a:ln w="9525" cmpd="sng">
          <a:solidFill>
            <a:srgbClr val="FFFF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374</xdr:row>
      <xdr:rowOff>9525</xdr:rowOff>
    </xdr:from>
    <xdr:ext cx="6257925" cy="9525"/>
    <xdr:sp>
      <xdr:nvSpPr>
        <xdr:cNvPr id="1" name="Text Box 2"/>
        <xdr:cNvSpPr txBox="1">
          <a:spLocks noChangeArrowheads="1"/>
        </xdr:cNvSpPr>
      </xdr:nvSpPr>
      <xdr:spPr>
        <a:xfrm>
          <a:off x="762000" y="92059125"/>
          <a:ext cx="6257925" cy="95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Details of purchases and disposals of quoted securities are as follows:</a:t>
          </a:r>
        </a:p>
      </xdr:txBody>
    </xdr:sp>
    <xdr:clientData/>
  </xdr:oneCellAnchor>
  <xdr:twoCellAnchor>
    <xdr:from>
      <xdr:col>1</xdr:col>
      <xdr:colOff>0</xdr:colOff>
      <xdr:row>277</xdr:row>
      <xdr:rowOff>238125</xdr:rowOff>
    </xdr:from>
    <xdr:to>
      <xdr:col>14</xdr:col>
      <xdr:colOff>828675</xdr:colOff>
      <xdr:row>279</xdr:row>
      <xdr:rowOff>228600</xdr:rowOff>
    </xdr:to>
    <xdr:sp>
      <xdr:nvSpPr>
        <xdr:cNvPr id="2" name="Text Box 8"/>
        <xdr:cNvSpPr txBox="1">
          <a:spLocks noChangeArrowheads="1"/>
        </xdr:cNvSpPr>
      </xdr:nvSpPr>
      <xdr:spPr>
        <a:xfrm>
          <a:off x="266700" y="68456175"/>
          <a:ext cx="6629400" cy="4857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changes in the composition of the Group during the financial period.</a:t>
          </a:r>
        </a:p>
      </xdr:txBody>
    </xdr:sp>
    <xdr:clientData/>
  </xdr:twoCellAnchor>
  <xdr:oneCellAnchor>
    <xdr:from>
      <xdr:col>1</xdr:col>
      <xdr:colOff>19050</xdr:colOff>
      <xdr:row>434</xdr:row>
      <xdr:rowOff>247650</xdr:rowOff>
    </xdr:from>
    <xdr:ext cx="6610350" cy="1238250"/>
    <xdr:sp>
      <xdr:nvSpPr>
        <xdr:cNvPr id="3" name="Text Box 12"/>
        <xdr:cNvSpPr txBox="1">
          <a:spLocks noChangeArrowheads="1"/>
        </xdr:cNvSpPr>
      </xdr:nvSpPr>
      <xdr:spPr>
        <a:xfrm>
          <a:off x="285750" y="106860975"/>
          <a:ext cx="6610350" cy="12382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The Group's total letters of credit have increased from RM2.7 million as at 31 March 2010 to RM3.7 million as at 30 September 2010.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Other than as disclosed above, there were no other changes in contingent liabilities and assets since the last financial year ended 31 March 2010.
</a:t>
          </a:r>
          <a:r>
            <a:rPr lang="en-US" cap="none" sz="1400" b="0" i="0" u="none" baseline="0">
              <a:solidFill>
                <a:srgbClr val="000000"/>
              </a:solidFill>
              <a:latin typeface="Times New Roman"/>
              <a:ea typeface="Times New Roman"/>
              <a:cs typeface="Times New Roman"/>
            </a:rPr>
            <a:t>
</a:t>
          </a:r>
        </a:p>
      </xdr:txBody>
    </xdr:sp>
    <xdr:clientData/>
  </xdr:oneCellAnchor>
  <xdr:twoCellAnchor>
    <xdr:from>
      <xdr:col>2</xdr:col>
      <xdr:colOff>0</xdr:colOff>
      <xdr:row>374</xdr:row>
      <xdr:rowOff>19050</xdr:rowOff>
    </xdr:from>
    <xdr:to>
      <xdr:col>14</xdr:col>
      <xdr:colOff>619125</xdr:colOff>
      <xdr:row>375</xdr:row>
      <xdr:rowOff>95250</xdr:rowOff>
    </xdr:to>
    <xdr:sp>
      <xdr:nvSpPr>
        <xdr:cNvPr id="4" name="Text Box 27"/>
        <xdr:cNvSpPr txBox="1">
          <a:spLocks noChangeArrowheads="1"/>
        </xdr:cNvSpPr>
      </xdr:nvSpPr>
      <xdr:spPr>
        <a:xfrm>
          <a:off x="561975" y="92068650"/>
          <a:ext cx="6124575" cy="323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 in quoted real estate investment trust units as at 30 September 2010:</a:t>
          </a:r>
        </a:p>
      </xdr:txBody>
    </xdr:sp>
    <xdr:clientData/>
  </xdr:twoCellAnchor>
  <xdr:twoCellAnchor>
    <xdr:from>
      <xdr:col>1</xdr:col>
      <xdr:colOff>9525</xdr:colOff>
      <xdr:row>392</xdr:row>
      <xdr:rowOff>238125</xdr:rowOff>
    </xdr:from>
    <xdr:to>
      <xdr:col>14</xdr:col>
      <xdr:colOff>809625</xdr:colOff>
      <xdr:row>395</xdr:row>
      <xdr:rowOff>38100</xdr:rowOff>
    </xdr:to>
    <xdr:sp>
      <xdr:nvSpPr>
        <xdr:cNvPr id="5" name="Text Box 29"/>
        <xdr:cNvSpPr txBox="1">
          <a:spLocks noChangeArrowheads="1"/>
        </xdr:cNvSpPr>
      </xdr:nvSpPr>
      <xdr:spPr>
        <a:xfrm>
          <a:off x="276225" y="96450150"/>
          <a:ext cx="6600825" cy="5429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Total borrowings and debt securities (all denominated in Ringgit Malaysia) of the Group as at 30 September 2010 are as follows:</a:t>
          </a:r>
        </a:p>
      </xdr:txBody>
    </xdr:sp>
    <xdr:clientData/>
  </xdr:twoCellAnchor>
  <xdr:twoCellAnchor>
    <xdr:from>
      <xdr:col>1</xdr:col>
      <xdr:colOff>0</xdr:colOff>
      <xdr:row>443</xdr:row>
      <xdr:rowOff>228600</xdr:rowOff>
    </xdr:from>
    <xdr:to>
      <xdr:col>14</xdr:col>
      <xdr:colOff>809625</xdr:colOff>
      <xdr:row>445</xdr:row>
      <xdr:rowOff>57150</xdr:rowOff>
    </xdr:to>
    <xdr:sp>
      <xdr:nvSpPr>
        <xdr:cNvPr id="6" name="Text Box 30"/>
        <xdr:cNvSpPr txBox="1">
          <a:spLocks noChangeArrowheads="1"/>
        </xdr:cNvSpPr>
      </xdr:nvSpPr>
      <xdr:spPr>
        <a:xfrm>
          <a:off x="266700" y="109061250"/>
          <a:ext cx="6610350" cy="323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off-balance sheet financial instruments as at the date of this report.</a:t>
          </a:r>
        </a:p>
      </xdr:txBody>
    </xdr:sp>
    <xdr:clientData/>
  </xdr:twoCellAnchor>
  <xdr:twoCellAnchor>
    <xdr:from>
      <xdr:col>0</xdr:col>
      <xdr:colOff>257175</xdr:colOff>
      <xdr:row>448</xdr:row>
      <xdr:rowOff>247650</xdr:rowOff>
    </xdr:from>
    <xdr:to>
      <xdr:col>14</xdr:col>
      <xdr:colOff>800100</xdr:colOff>
      <xdr:row>450</xdr:row>
      <xdr:rowOff>152400</xdr:rowOff>
    </xdr:to>
    <xdr:sp>
      <xdr:nvSpPr>
        <xdr:cNvPr id="7" name="Text Box 31"/>
        <xdr:cNvSpPr txBox="1">
          <a:spLocks noChangeArrowheads="1"/>
        </xdr:cNvSpPr>
      </xdr:nvSpPr>
      <xdr:spPr>
        <a:xfrm>
          <a:off x="257175" y="110337600"/>
          <a:ext cx="6610350" cy="4000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pending material litigation for the Group as at the date of this report.</a:t>
          </a:r>
        </a:p>
      </xdr:txBody>
    </xdr:sp>
    <xdr:clientData/>
  </xdr:twoCellAnchor>
  <xdr:twoCellAnchor>
    <xdr:from>
      <xdr:col>1</xdr:col>
      <xdr:colOff>0</xdr:colOff>
      <xdr:row>181</xdr:row>
      <xdr:rowOff>200025</xdr:rowOff>
    </xdr:from>
    <xdr:to>
      <xdr:col>14</xdr:col>
      <xdr:colOff>828675</xdr:colOff>
      <xdr:row>183</xdr:row>
      <xdr:rowOff>28575</xdr:rowOff>
    </xdr:to>
    <xdr:sp>
      <xdr:nvSpPr>
        <xdr:cNvPr id="8" name="Text Box 36"/>
        <xdr:cNvSpPr txBox="1">
          <a:spLocks noChangeArrowheads="1"/>
        </xdr:cNvSpPr>
      </xdr:nvSpPr>
      <xdr:spPr>
        <a:xfrm>
          <a:off x="266700" y="44672250"/>
          <a:ext cx="6629400" cy="323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Group's operations were not significantly affected by any seasonal or cyclical factors.</a:t>
          </a:r>
        </a:p>
      </xdr:txBody>
    </xdr:sp>
    <xdr:clientData/>
  </xdr:twoCellAnchor>
  <xdr:twoCellAnchor>
    <xdr:from>
      <xdr:col>1</xdr:col>
      <xdr:colOff>0</xdr:colOff>
      <xdr:row>186</xdr:row>
      <xdr:rowOff>219075</xdr:rowOff>
    </xdr:from>
    <xdr:to>
      <xdr:col>14</xdr:col>
      <xdr:colOff>828675</xdr:colOff>
      <xdr:row>187</xdr:row>
      <xdr:rowOff>247650</xdr:rowOff>
    </xdr:to>
    <xdr:sp>
      <xdr:nvSpPr>
        <xdr:cNvPr id="9" name="Text Box 37"/>
        <xdr:cNvSpPr txBox="1">
          <a:spLocks noChangeArrowheads="1"/>
        </xdr:cNvSpPr>
      </xdr:nvSpPr>
      <xdr:spPr>
        <a:xfrm>
          <a:off x="266700" y="45929550"/>
          <a:ext cx="6629400" cy="2762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unusual items for the current quarter and financial period.</a:t>
          </a:r>
        </a:p>
      </xdr:txBody>
    </xdr:sp>
    <xdr:clientData/>
  </xdr:twoCellAnchor>
  <xdr:twoCellAnchor>
    <xdr:from>
      <xdr:col>1</xdr:col>
      <xdr:colOff>0</xdr:colOff>
      <xdr:row>17</xdr:row>
      <xdr:rowOff>0</xdr:rowOff>
    </xdr:from>
    <xdr:to>
      <xdr:col>14</xdr:col>
      <xdr:colOff>828675</xdr:colOff>
      <xdr:row>21</xdr:row>
      <xdr:rowOff>228600</xdr:rowOff>
    </xdr:to>
    <xdr:sp>
      <xdr:nvSpPr>
        <xdr:cNvPr id="10" name="Text Box 39"/>
        <xdr:cNvSpPr txBox="1">
          <a:spLocks noChangeArrowheads="1"/>
        </xdr:cNvSpPr>
      </xdr:nvSpPr>
      <xdr:spPr>
        <a:xfrm>
          <a:off x="266700" y="4495800"/>
          <a:ext cx="6629400" cy="12192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significant accounting policies adopted by the Group in this interim financial report are consistent with those adopted in the annual audited financial statements for the financial year ended 31 March 2010, except for the adoption of the following standards, amendments to published standards and interpretations to existing standards which are effective for the financial period commencing on 1 April 2010:</a:t>
          </a:r>
        </a:p>
      </xdr:txBody>
    </xdr:sp>
    <xdr:clientData/>
  </xdr:twoCellAnchor>
  <xdr:oneCellAnchor>
    <xdr:from>
      <xdr:col>0</xdr:col>
      <xdr:colOff>247650</xdr:colOff>
      <xdr:row>350</xdr:row>
      <xdr:rowOff>238125</xdr:rowOff>
    </xdr:from>
    <xdr:ext cx="6619875" cy="9525"/>
    <xdr:sp>
      <xdr:nvSpPr>
        <xdr:cNvPr id="11" name="Text Box 41"/>
        <xdr:cNvSpPr txBox="1">
          <a:spLocks noChangeArrowheads="1"/>
        </xdr:cNvSpPr>
      </xdr:nvSpPr>
      <xdr:spPr>
        <a:xfrm>
          <a:off x="247650" y="86353650"/>
          <a:ext cx="6619875" cy="95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sales of any unquoted investments and/or properties by the Group during the current quarter and financial period.</a:t>
          </a:r>
        </a:p>
      </xdr:txBody>
    </xdr:sp>
    <xdr:clientData/>
  </xdr:oneCellAnchor>
  <xdr:twoCellAnchor>
    <xdr:from>
      <xdr:col>2</xdr:col>
      <xdr:colOff>19050</xdr:colOff>
      <xdr:row>217</xdr:row>
      <xdr:rowOff>228600</xdr:rowOff>
    </xdr:from>
    <xdr:to>
      <xdr:col>14</xdr:col>
      <xdr:colOff>809625</xdr:colOff>
      <xdr:row>220</xdr:row>
      <xdr:rowOff>171450</xdr:rowOff>
    </xdr:to>
    <xdr:sp>
      <xdr:nvSpPr>
        <xdr:cNvPr id="12" name="Text Box 53"/>
        <xdr:cNvSpPr txBox="1">
          <a:spLocks noChangeArrowheads="1"/>
        </xdr:cNvSpPr>
      </xdr:nvSpPr>
      <xdr:spPr>
        <a:xfrm>
          <a:off x="581025" y="53606700"/>
          <a:ext cx="6296025" cy="6858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Redemption of the Underwritten Commercial Papers ("CPs") by RCE Premier Sdn Bhd, a subsidiary of the Company, as follows:</a:t>
          </a:r>
        </a:p>
      </xdr:txBody>
    </xdr:sp>
    <xdr:clientData/>
  </xdr:twoCellAnchor>
  <xdr:twoCellAnchor>
    <xdr:from>
      <xdr:col>0</xdr:col>
      <xdr:colOff>238125</xdr:colOff>
      <xdr:row>323</xdr:row>
      <xdr:rowOff>209550</xdr:rowOff>
    </xdr:from>
    <xdr:to>
      <xdr:col>14</xdr:col>
      <xdr:colOff>819150</xdr:colOff>
      <xdr:row>325</xdr:row>
      <xdr:rowOff>66675</xdr:rowOff>
    </xdr:to>
    <xdr:sp>
      <xdr:nvSpPr>
        <xdr:cNvPr id="13" name="Text Box 17"/>
        <xdr:cNvSpPr txBox="1">
          <a:spLocks noChangeArrowheads="1"/>
        </xdr:cNvSpPr>
      </xdr:nvSpPr>
      <xdr:spPr>
        <a:xfrm>
          <a:off x="238125" y="79667100"/>
          <a:ext cx="6648450" cy="3524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l">
            <a:defRPr/>
          </a:pPr>
          <a:r>
            <a:rPr lang="en-US" cap="none" sz="1400" b="0" i="0" u="none" baseline="0">
              <a:solidFill>
                <a:srgbClr val="000000"/>
              </a:solidFill>
            </a:rPr>
            <a:t>There were no profit forecast prepared or profit guarantee made by the Group.</a:t>
          </a:r>
        </a:p>
      </xdr:txBody>
    </xdr:sp>
    <xdr:clientData/>
  </xdr:twoCellAnchor>
  <xdr:twoCellAnchor>
    <xdr:from>
      <xdr:col>1</xdr:col>
      <xdr:colOff>19050</xdr:colOff>
      <xdr:row>248</xdr:row>
      <xdr:rowOff>0</xdr:rowOff>
    </xdr:from>
    <xdr:to>
      <xdr:col>14</xdr:col>
      <xdr:colOff>800100</xdr:colOff>
      <xdr:row>249</xdr:row>
      <xdr:rowOff>200025</xdr:rowOff>
    </xdr:to>
    <xdr:sp>
      <xdr:nvSpPr>
        <xdr:cNvPr id="14" name="Text Box 24"/>
        <xdr:cNvSpPr txBox="1">
          <a:spLocks noChangeArrowheads="1"/>
        </xdr:cNvSpPr>
      </xdr:nvSpPr>
      <xdr:spPr>
        <a:xfrm>
          <a:off x="285750" y="61045725"/>
          <a:ext cx="6581775" cy="4476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Segmental revenue and results for the financial period were as follows:</a:t>
          </a:r>
        </a:p>
      </xdr:txBody>
    </xdr:sp>
    <xdr:clientData/>
  </xdr:twoCellAnchor>
  <xdr:twoCellAnchor>
    <xdr:from>
      <xdr:col>2</xdr:col>
      <xdr:colOff>9525</xdr:colOff>
      <xdr:row>211</xdr:row>
      <xdr:rowOff>0</xdr:rowOff>
    </xdr:from>
    <xdr:to>
      <xdr:col>14</xdr:col>
      <xdr:colOff>828675</xdr:colOff>
      <xdr:row>213</xdr:row>
      <xdr:rowOff>28575</xdr:rowOff>
    </xdr:to>
    <xdr:sp>
      <xdr:nvSpPr>
        <xdr:cNvPr id="15" name="Text Box 55"/>
        <xdr:cNvSpPr txBox="1">
          <a:spLocks noChangeArrowheads="1"/>
        </xdr:cNvSpPr>
      </xdr:nvSpPr>
      <xdr:spPr>
        <a:xfrm>
          <a:off x="571500" y="51892200"/>
          <a:ext cx="6324600" cy="5238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Out of the issuance of RM283.8 million ABS, RM74.8 million was subscribed internally by a subsidiary of the Company.</a:t>
          </a:r>
        </a:p>
      </xdr:txBody>
    </xdr:sp>
    <xdr:clientData/>
  </xdr:twoCellAnchor>
  <xdr:twoCellAnchor>
    <xdr:from>
      <xdr:col>1</xdr:col>
      <xdr:colOff>19050</xdr:colOff>
      <xdr:row>230</xdr:row>
      <xdr:rowOff>0</xdr:rowOff>
    </xdr:from>
    <xdr:to>
      <xdr:col>15</xdr:col>
      <xdr:colOff>0</xdr:colOff>
      <xdr:row>232</xdr:row>
      <xdr:rowOff>66675</xdr:rowOff>
    </xdr:to>
    <xdr:sp>
      <xdr:nvSpPr>
        <xdr:cNvPr id="16" name="Text Box 23"/>
        <xdr:cNvSpPr txBox="1">
          <a:spLocks noChangeArrowheads="1"/>
        </xdr:cNvSpPr>
      </xdr:nvSpPr>
      <xdr:spPr>
        <a:xfrm>
          <a:off x="285750" y="56588025"/>
          <a:ext cx="6610350" cy="5619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directors declared a final dividend in respect of the financial year ended 31 March 2010 of 17.5% (1.75 sen) on 782,395,174 ordinary shares as follows: </a:t>
          </a:r>
        </a:p>
      </xdr:txBody>
    </xdr:sp>
    <xdr:clientData/>
  </xdr:twoCellAnchor>
  <xdr:twoCellAnchor>
    <xdr:from>
      <xdr:col>1</xdr:col>
      <xdr:colOff>0</xdr:colOff>
      <xdr:row>386</xdr:row>
      <xdr:rowOff>152400</xdr:rowOff>
    </xdr:from>
    <xdr:to>
      <xdr:col>14</xdr:col>
      <xdr:colOff>819150</xdr:colOff>
      <xdr:row>389</xdr:row>
      <xdr:rowOff>161925</xdr:rowOff>
    </xdr:to>
    <xdr:sp>
      <xdr:nvSpPr>
        <xdr:cNvPr id="17" name="Text Box 6"/>
        <xdr:cNvSpPr txBox="1">
          <a:spLocks noChangeArrowheads="1"/>
        </xdr:cNvSpPr>
      </xdr:nvSpPr>
      <xdr:spPr>
        <a:xfrm>
          <a:off x="266700" y="95088075"/>
          <a:ext cx="6619875" cy="5905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corporate proposals announced or pending completion as at the date of this report.
</a:t>
          </a:r>
        </a:p>
      </xdr:txBody>
    </xdr:sp>
    <xdr:clientData/>
  </xdr:twoCellAnchor>
  <xdr:twoCellAnchor>
    <xdr:from>
      <xdr:col>1</xdr:col>
      <xdr:colOff>9525</xdr:colOff>
      <xdr:row>428</xdr:row>
      <xdr:rowOff>228600</xdr:rowOff>
    </xdr:from>
    <xdr:to>
      <xdr:col>15</xdr:col>
      <xdr:colOff>0</xdr:colOff>
      <xdr:row>432</xdr:row>
      <xdr:rowOff>9525</xdr:rowOff>
    </xdr:to>
    <xdr:sp>
      <xdr:nvSpPr>
        <xdr:cNvPr id="18" name="Text Box 6"/>
        <xdr:cNvSpPr txBox="1">
          <a:spLocks noChangeArrowheads="1"/>
        </xdr:cNvSpPr>
      </xdr:nvSpPr>
      <xdr:spPr>
        <a:xfrm>
          <a:off x="276225" y="105356025"/>
          <a:ext cx="6619875" cy="7715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Other than as disclosed in this report, there were no other material capital commitments as at the date of this report. 
</a:t>
          </a:r>
        </a:p>
      </xdr:txBody>
    </xdr:sp>
    <xdr:clientData/>
  </xdr:twoCellAnchor>
  <xdr:twoCellAnchor>
    <xdr:from>
      <xdr:col>1</xdr:col>
      <xdr:colOff>19050</xdr:colOff>
      <xdr:row>238</xdr:row>
      <xdr:rowOff>238125</xdr:rowOff>
    </xdr:from>
    <xdr:to>
      <xdr:col>15</xdr:col>
      <xdr:colOff>0</xdr:colOff>
      <xdr:row>241</xdr:row>
      <xdr:rowOff>9525</xdr:rowOff>
    </xdr:to>
    <xdr:sp>
      <xdr:nvSpPr>
        <xdr:cNvPr id="19" name="Text Box 23"/>
        <xdr:cNvSpPr txBox="1">
          <a:spLocks noChangeArrowheads="1"/>
        </xdr:cNvSpPr>
      </xdr:nvSpPr>
      <xdr:spPr>
        <a:xfrm>
          <a:off x="285750" y="58807350"/>
          <a:ext cx="6610350" cy="5143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Such dividend was paid on 28 September 2010 and has been accounted for in the equity as appropriation of retained earnings in the financial period ended 30 September 2010.</a:t>
          </a:r>
        </a:p>
      </xdr:txBody>
    </xdr:sp>
    <xdr:clientData/>
  </xdr:twoCellAnchor>
  <xdr:twoCellAnchor>
    <xdr:from>
      <xdr:col>1</xdr:col>
      <xdr:colOff>19050</xdr:colOff>
      <xdr:row>242</xdr:row>
      <xdr:rowOff>0</xdr:rowOff>
    </xdr:from>
    <xdr:to>
      <xdr:col>15</xdr:col>
      <xdr:colOff>0</xdr:colOff>
      <xdr:row>244</xdr:row>
      <xdr:rowOff>161925</xdr:rowOff>
    </xdr:to>
    <xdr:sp>
      <xdr:nvSpPr>
        <xdr:cNvPr id="20" name="Text Box 23"/>
        <xdr:cNvSpPr txBox="1">
          <a:spLocks noChangeArrowheads="1"/>
        </xdr:cNvSpPr>
      </xdr:nvSpPr>
      <xdr:spPr>
        <a:xfrm>
          <a:off x="285750" y="59559825"/>
          <a:ext cx="6610350" cy="6572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No dividend has been recommended by the directors or paid for the financial period ended 30 September 2010. </a:t>
          </a:r>
        </a:p>
      </xdr:txBody>
    </xdr:sp>
    <xdr:clientData/>
  </xdr:twoCellAnchor>
  <xdr:twoCellAnchor>
    <xdr:from>
      <xdr:col>53</xdr:col>
      <xdr:colOff>371475</xdr:colOff>
      <xdr:row>299</xdr:row>
      <xdr:rowOff>28575</xdr:rowOff>
    </xdr:from>
    <xdr:to>
      <xdr:col>64</xdr:col>
      <xdr:colOff>438150</xdr:colOff>
      <xdr:row>305</xdr:row>
      <xdr:rowOff>19050</xdr:rowOff>
    </xdr:to>
    <xdr:sp>
      <xdr:nvSpPr>
        <xdr:cNvPr id="21" name="Text Box 51"/>
        <xdr:cNvSpPr txBox="1">
          <a:spLocks noChangeArrowheads="1"/>
        </xdr:cNvSpPr>
      </xdr:nvSpPr>
      <xdr:spPr>
        <a:xfrm>
          <a:off x="28984575" y="73637775"/>
          <a:ext cx="6772275" cy="14763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Profit before tax for the current quarter of </a:t>
          </a:r>
          <a:r>
            <a:rPr lang="en-US" cap="none" sz="1400" b="0" i="0" u="none" baseline="0">
              <a:solidFill>
                <a:srgbClr val="FF0000"/>
              </a:solidFill>
              <a:latin typeface="Times New Roman"/>
              <a:ea typeface="Times New Roman"/>
              <a:cs typeface="Times New Roman"/>
            </a:rPr>
            <a:t>RM   million</a:t>
          </a:r>
          <a:r>
            <a:rPr lang="en-US" cap="none" sz="1400" b="0" i="0" u="none" baseline="0">
              <a:solidFill>
                <a:srgbClr val="000000"/>
              </a:solidFill>
              <a:latin typeface="Times New Roman"/>
              <a:ea typeface="Times New Roman"/>
              <a:cs typeface="Times New Roman"/>
            </a:rPr>
            <a:t> is </a:t>
          </a:r>
          <a:r>
            <a:rPr lang="en-US" cap="none" sz="1400" b="0" i="0" u="none" baseline="0">
              <a:solidFill>
                <a:srgbClr val="FF0000"/>
              </a:solidFill>
              <a:latin typeface="Times New Roman"/>
              <a:ea typeface="Times New Roman"/>
              <a:cs typeface="Times New Roman"/>
            </a:rPr>
            <a:t>higher than</a:t>
          </a:r>
          <a:r>
            <a:rPr lang="en-US" cap="none" sz="1400" b="0" i="0" u="none" baseline="0">
              <a:solidFill>
                <a:srgbClr val="000000"/>
              </a:solidFill>
              <a:latin typeface="Times New Roman"/>
              <a:ea typeface="Times New Roman"/>
              <a:cs typeface="Times New Roman"/>
            </a:rPr>
            <a:t> the preceding quarter of </a:t>
          </a:r>
          <a:r>
            <a:rPr lang="en-US" cap="none" sz="1400" b="0" i="0" u="none" baseline="0">
              <a:solidFill>
                <a:srgbClr val="FF0000"/>
              </a:solidFill>
              <a:latin typeface="Times New Roman"/>
              <a:ea typeface="Times New Roman"/>
              <a:cs typeface="Times New Roman"/>
            </a:rPr>
            <a:t>RM  million</a:t>
          </a:r>
          <a:r>
            <a:rPr lang="en-US" cap="none" sz="1400" b="0" i="0" u="none" baseline="0">
              <a:solidFill>
                <a:srgbClr val="000000"/>
              </a:solidFill>
              <a:latin typeface="Times New Roman"/>
              <a:ea typeface="Times New Roman"/>
              <a:cs typeface="Times New Roman"/>
            </a:rPr>
            <a:t>. The </a:t>
          </a:r>
          <a:r>
            <a:rPr lang="en-US" cap="none" sz="1400" b="0" i="0" u="none" baseline="0">
              <a:solidFill>
                <a:srgbClr val="FF0000"/>
              </a:solidFill>
              <a:latin typeface="Times New Roman"/>
              <a:ea typeface="Times New Roman"/>
              <a:cs typeface="Times New Roman"/>
            </a:rPr>
            <a:t>% growth </a:t>
          </a:r>
          <a:r>
            <a:rPr lang="en-US" cap="none" sz="1400" b="0" i="0" u="none" baseline="0">
              <a:solidFill>
                <a:srgbClr val="000000"/>
              </a:solidFill>
              <a:latin typeface="Times New Roman"/>
              <a:ea typeface="Times New Roman"/>
              <a:cs typeface="Times New Roman"/>
            </a:rPr>
            <a:t>was mainly attributed to the </a:t>
          </a:r>
          <a:r>
            <a:rPr lang="en-US" cap="none" sz="1400" b="0" i="0" u="none" baseline="0">
              <a:solidFill>
                <a:srgbClr val="FF0000"/>
              </a:solidFill>
              <a:latin typeface="Times New Roman"/>
              <a:ea typeface="Times New Roman"/>
              <a:cs typeface="Times New Roman"/>
            </a:rPr>
            <a:t>improved performance of the Group's loan financing business.    </a:t>
          </a:r>
        </a:p>
      </xdr:txBody>
    </xdr:sp>
    <xdr:clientData/>
  </xdr:twoCellAnchor>
  <xdr:twoCellAnchor>
    <xdr:from>
      <xdr:col>1</xdr:col>
      <xdr:colOff>0</xdr:colOff>
      <xdr:row>14</xdr:row>
      <xdr:rowOff>0</xdr:rowOff>
    </xdr:from>
    <xdr:to>
      <xdr:col>14</xdr:col>
      <xdr:colOff>828675</xdr:colOff>
      <xdr:row>14</xdr:row>
      <xdr:rowOff>0</xdr:rowOff>
    </xdr:to>
    <xdr:sp>
      <xdr:nvSpPr>
        <xdr:cNvPr id="22" name="Text Box 33"/>
        <xdr:cNvSpPr txBox="1">
          <a:spLocks noChangeArrowheads="1"/>
        </xdr:cNvSpPr>
      </xdr:nvSpPr>
      <xdr:spPr>
        <a:xfrm>
          <a:off x="266700" y="3752850"/>
          <a:ext cx="6629400" cy="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Given that FRS 139 is currently being applied in Malaysia for the first time and contains new and revised impairment methodologies/models, the practices that were drawn in applying the standard may develop. In this respect and at this preliminary stage, until such time the Group's first annual financial statements prepared under FRS 139 are completed, the possibility cannot be excluded that the financial information in this interim financial statements may be subject to change.</a:t>
          </a:r>
        </a:p>
      </xdr:txBody>
    </xdr:sp>
    <xdr:clientData/>
  </xdr:twoCellAnchor>
  <xdr:twoCellAnchor>
    <xdr:from>
      <xdr:col>1</xdr:col>
      <xdr:colOff>9525</xdr:colOff>
      <xdr:row>22</xdr:row>
      <xdr:rowOff>171450</xdr:rowOff>
    </xdr:from>
    <xdr:to>
      <xdr:col>3</xdr:col>
      <xdr:colOff>666750</xdr:colOff>
      <xdr:row>27</xdr:row>
      <xdr:rowOff>171450</xdr:rowOff>
    </xdr:to>
    <xdr:sp>
      <xdr:nvSpPr>
        <xdr:cNvPr id="23" name="Text Box 39"/>
        <xdr:cNvSpPr txBox="1">
          <a:spLocks noChangeArrowheads="1"/>
        </xdr:cNvSpPr>
      </xdr:nvSpPr>
      <xdr:spPr>
        <a:xfrm>
          <a:off x="276225" y="5905500"/>
          <a:ext cx="1152525" cy="1238250"/>
        </a:xfrm>
        <a:prstGeom prst="rect">
          <a:avLst/>
        </a:prstGeom>
        <a:solidFill>
          <a:srgbClr val="FFFFFF"/>
        </a:solidFill>
        <a:ln w="9525" cmpd="sng">
          <a:noFill/>
        </a:ln>
      </xdr:spPr>
      <xdr:txBody>
        <a:bodyPr vertOverflow="clip" wrap="square" lIns="36576" tIns="32004" rIns="36576" bIns="0"/>
        <a:p>
          <a:pPr algn="l">
            <a:defRPr/>
          </a:pPr>
          <a:r>
            <a:rPr lang="en-US" cap="none" sz="1400" b="0" i="0" u="none" baseline="0">
              <a:solidFill>
                <a:srgbClr val="000000"/>
              </a:solidFill>
              <a:latin typeface="Times New Roman"/>
              <a:ea typeface="Times New Roman"/>
              <a:cs typeface="Times New Roman"/>
            </a:rPr>
            <a:t>FRS 7   
</a:t>
          </a:r>
          <a:r>
            <a:rPr lang="en-US" cap="none" sz="1400" b="0" i="0" u="none" baseline="0">
              <a:solidFill>
                <a:srgbClr val="000000"/>
              </a:solidFill>
              <a:latin typeface="Times New Roman"/>
              <a:ea typeface="Times New Roman"/>
              <a:cs typeface="Times New Roman"/>
            </a:rPr>
            <a:t>FRS 8   
</a:t>
          </a:r>
          <a:r>
            <a:rPr lang="en-US" cap="none" sz="1400" b="0" i="0" u="none" baseline="0">
              <a:solidFill>
                <a:srgbClr val="000000"/>
              </a:solidFill>
              <a:latin typeface="Times New Roman"/>
              <a:ea typeface="Times New Roman"/>
              <a:cs typeface="Times New Roman"/>
            </a:rPr>
            <a:t>FRS 101
</a:t>
          </a:r>
          <a:r>
            <a:rPr lang="en-US" cap="none" sz="1400" b="0" i="0" u="none" baseline="0">
              <a:solidFill>
                <a:srgbClr val="000000"/>
              </a:solidFill>
              <a:latin typeface="Times New Roman"/>
              <a:ea typeface="Times New Roman"/>
              <a:cs typeface="Times New Roman"/>
            </a:rPr>
            <a:t>FRS123
</a:t>
          </a:r>
          <a:r>
            <a:rPr lang="en-US" cap="none" sz="1400" b="0" i="0" u="none" baseline="0">
              <a:solidFill>
                <a:srgbClr val="000000"/>
              </a:solidFill>
              <a:latin typeface="Times New Roman"/>
              <a:ea typeface="Times New Roman"/>
              <a:cs typeface="Times New Roman"/>
            </a:rPr>
            <a:t>FRS 139</a:t>
          </a:r>
        </a:p>
      </xdr:txBody>
    </xdr:sp>
    <xdr:clientData/>
  </xdr:twoCellAnchor>
  <xdr:twoCellAnchor>
    <xdr:from>
      <xdr:col>4</xdr:col>
      <xdr:colOff>152400</xdr:colOff>
      <xdr:row>22</xdr:row>
      <xdr:rowOff>161925</xdr:rowOff>
    </xdr:from>
    <xdr:to>
      <xdr:col>4</xdr:col>
      <xdr:colOff>342900</xdr:colOff>
      <xdr:row>27</xdr:row>
      <xdr:rowOff>152400</xdr:rowOff>
    </xdr:to>
    <xdr:sp>
      <xdr:nvSpPr>
        <xdr:cNvPr id="24" name="Text Box 39"/>
        <xdr:cNvSpPr txBox="1">
          <a:spLocks noChangeArrowheads="1"/>
        </xdr:cNvSpPr>
      </xdr:nvSpPr>
      <xdr:spPr>
        <a:xfrm>
          <a:off x="1895475" y="5895975"/>
          <a:ext cx="190500" cy="1228725"/>
        </a:xfrm>
        <a:prstGeom prst="rect">
          <a:avLst/>
        </a:prstGeom>
        <a:solidFill>
          <a:srgbClr val="FFFFFF"/>
        </a:solidFill>
        <a:ln w="9525" cmpd="sng">
          <a:noFill/>
        </a:ln>
      </xdr:spPr>
      <xdr:txBody>
        <a:bodyPr vertOverflow="clip" wrap="square" lIns="36576" tIns="32004" rIns="36576" bIns="0"/>
        <a:p>
          <a:pPr algn="ctr">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29</xdr:row>
      <xdr:rowOff>0</xdr:rowOff>
    </xdr:from>
    <xdr:to>
      <xdr:col>4</xdr:col>
      <xdr:colOff>66675</xdr:colOff>
      <xdr:row>35</xdr:row>
      <xdr:rowOff>114300</xdr:rowOff>
    </xdr:to>
    <xdr:sp>
      <xdr:nvSpPr>
        <xdr:cNvPr id="25" name="Text Box 39"/>
        <xdr:cNvSpPr txBox="1">
          <a:spLocks noChangeArrowheads="1"/>
        </xdr:cNvSpPr>
      </xdr:nvSpPr>
      <xdr:spPr>
        <a:xfrm>
          <a:off x="266700" y="7467600"/>
          <a:ext cx="1543050" cy="1600200"/>
        </a:xfrm>
        <a:prstGeom prst="rect">
          <a:avLst/>
        </a:prstGeom>
        <a:solidFill>
          <a:srgbClr val="FFFFFF"/>
        </a:solidFill>
        <a:ln w="9525" cmpd="sng">
          <a:noFill/>
        </a:ln>
      </xdr:spPr>
      <xdr:txBody>
        <a:bodyPr vertOverflow="clip" wrap="square" lIns="36576" tIns="32004" rIns="36576" bIns="0"/>
        <a:p>
          <a:pPr algn="l">
            <a:defRPr/>
          </a:pPr>
          <a:r>
            <a:rPr lang="en-US" cap="none" sz="1400" b="0" i="0" u="none" baseline="0">
              <a:solidFill>
                <a:srgbClr val="000000"/>
              </a:solidFill>
              <a:latin typeface="Times New Roman"/>
              <a:ea typeface="Times New Roman"/>
              <a:cs typeface="Times New Roman"/>
            </a:rPr>
            <a:t>FRS 2   
</a:t>
          </a:r>
          <a:r>
            <a:rPr lang="en-US" cap="none" sz="1400" b="0" i="0" u="none" baseline="0">
              <a:solidFill>
                <a:srgbClr val="000000"/>
              </a:solidFill>
              <a:latin typeface="Times New Roman"/>
              <a:ea typeface="Times New Roman"/>
              <a:cs typeface="Times New Roman"/>
            </a:rPr>
            <a:t>FRS 7   
</a:t>
          </a:r>
          <a:r>
            <a:rPr lang="en-US" cap="none" sz="1400" b="0" i="0" u="none" baseline="0">
              <a:solidFill>
                <a:srgbClr val="000000"/>
              </a:solidFill>
              <a:latin typeface="Times New Roman"/>
              <a:ea typeface="Times New Roman"/>
              <a:cs typeface="Times New Roman"/>
            </a:rPr>
            <a:t>FRS 127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FRS 132
</a:t>
          </a:r>
          <a:r>
            <a:rPr lang="en-US" cap="none" sz="1400" b="0" i="0" u="none" baseline="0">
              <a:solidFill>
                <a:srgbClr val="000000"/>
              </a:solidFill>
              <a:latin typeface="Times New Roman"/>
              <a:ea typeface="Times New Roman"/>
              <a:cs typeface="Times New Roman"/>
            </a:rPr>
            <a:t>IC Interpretation 10
</a:t>
          </a:r>
          <a:r>
            <a:rPr lang="en-US" cap="none" sz="1400" b="0" i="0" u="none" baseline="0">
              <a:solidFill>
                <a:srgbClr val="000000"/>
              </a:solidFill>
              <a:latin typeface="Times New Roman"/>
              <a:ea typeface="Times New Roman"/>
              <a:cs typeface="Times New Roman"/>
            </a:rPr>
            <a:t>IC Interpretation 11</a:t>
          </a:r>
        </a:p>
      </xdr:txBody>
    </xdr:sp>
    <xdr:clientData/>
  </xdr:twoCellAnchor>
  <xdr:twoCellAnchor>
    <xdr:from>
      <xdr:col>0</xdr:col>
      <xdr:colOff>28575</xdr:colOff>
      <xdr:row>0</xdr:row>
      <xdr:rowOff>28575</xdr:rowOff>
    </xdr:from>
    <xdr:to>
      <xdr:col>3</xdr:col>
      <xdr:colOff>828675</xdr:colOff>
      <xdr:row>0</xdr:row>
      <xdr:rowOff>504825</xdr:rowOff>
    </xdr:to>
    <xdr:pic>
      <xdr:nvPicPr>
        <xdr:cNvPr id="26" name="Picture 34" descr="Rce"/>
        <xdr:cNvPicPr preferRelativeResize="1">
          <a:picLocks noChangeAspect="1"/>
        </xdr:cNvPicPr>
      </xdr:nvPicPr>
      <xdr:blipFill>
        <a:blip r:embed="rId1"/>
        <a:srcRect l="26277" t="14857" r="31874" b="51428"/>
        <a:stretch>
          <a:fillRect/>
        </a:stretch>
      </xdr:blipFill>
      <xdr:spPr>
        <a:xfrm>
          <a:off x="28575" y="28575"/>
          <a:ext cx="1562100" cy="476250"/>
        </a:xfrm>
        <a:prstGeom prst="rect">
          <a:avLst/>
        </a:prstGeom>
        <a:noFill/>
        <a:ln w="9525" cmpd="sng">
          <a:solidFill>
            <a:srgbClr val="FFFF00"/>
          </a:solidFill>
          <a:headEnd type="none"/>
          <a:tailEnd type="none"/>
        </a:ln>
      </xdr:spPr>
    </xdr:pic>
    <xdr:clientData/>
  </xdr:twoCellAnchor>
  <xdr:twoCellAnchor>
    <xdr:from>
      <xdr:col>2</xdr:col>
      <xdr:colOff>190500</xdr:colOff>
      <xdr:row>138</xdr:row>
      <xdr:rowOff>142875</xdr:rowOff>
    </xdr:from>
    <xdr:to>
      <xdr:col>15</xdr:col>
      <xdr:colOff>0</xdr:colOff>
      <xdr:row>145</xdr:row>
      <xdr:rowOff>104775</xdr:rowOff>
    </xdr:to>
    <xdr:sp>
      <xdr:nvSpPr>
        <xdr:cNvPr id="27" name="Text Box 3711"/>
        <xdr:cNvSpPr txBox="1">
          <a:spLocks noChangeArrowheads="1"/>
        </xdr:cNvSpPr>
      </xdr:nvSpPr>
      <xdr:spPr>
        <a:xfrm>
          <a:off x="752475" y="34128075"/>
          <a:ext cx="6143625" cy="16668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Upon adoption of FRS 139, all quoted financial assets are measured at fair value with the changes in fair value recognised directly to AFS reserve, except for impairment losses which are recognised in the income statement.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Financial assets AFS are those which are designated as such or do not qualify to be classified as designated at fair value through profit or loss, held-to-maturity or loans and receivables. They include money market instruments.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oneCellAnchor>
    <xdr:from>
      <xdr:col>8</xdr:col>
      <xdr:colOff>381000</xdr:colOff>
      <xdr:row>10</xdr:row>
      <xdr:rowOff>76200</xdr:rowOff>
    </xdr:from>
    <xdr:ext cx="190500" cy="257175"/>
    <xdr:sp fLocksText="0">
      <xdr:nvSpPr>
        <xdr:cNvPr id="28" name="TextBox 56"/>
        <xdr:cNvSpPr txBox="1">
          <a:spLocks noChangeArrowheads="1"/>
        </xdr:cNvSpPr>
      </xdr:nvSpPr>
      <xdr:spPr>
        <a:xfrm>
          <a:off x="3657600" y="2838450"/>
          <a:ext cx="190500" cy="257175"/>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twoCellAnchor>
    <xdr:from>
      <xdr:col>1</xdr:col>
      <xdr:colOff>0</xdr:colOff>
      <xdr:row>8</xdr:row>
      <xdr:rowOff>0</xdr:rowOff>
    </xdr:from>
    <xdr:to>
      <xdr:col>14</xdr:col>
      <xdr:colOff>828675</xdr:colOff>
      <xdr:row>13</xdr:row>
      <xdr:rowOff>152400</xdr:rowOff>
    </xdr:to>
    <xdr:sp>
      <xdr:nvSpPr>
        <xdr:cNvPr id="29" name="Text Box 39"/>
        <xdr:cNvSpPr txBox="1">
          <a:spLocks noChangeArrowheads="1"/>
        </xdr:cNvSpPr>
      </xdr:nvSpPr>
      <xdr:spPr>
        <a:xfrm>
          <a:off x="266700" y="2266950"/>
          <a:ext cx="6629400" cy="13906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The interim financial report is unaudited and has been prepared in accordance with the requirements of Financial Reporting Standard ("FRS") 134, Interim Financial Reporting issued by the Malaysian Accounting Standards Board and paragraph 9.22 of the Main Market Listing Requirements of Bursa Malaysia Securities Berhad. The interim financial report should be read in conjunction with the audited financial statements of the Company for the financial</a:t>
          </a:r>
          <a:r>
            <a:rPr lang="en-US" cap="none" sz="1400" b="0" i="0" u="none" baseline="0">
              <a:solidFill>
                <a:srgbClr val="000000"/>
              </a:solidFill>
              <a:latin typeface="Times New Roman"/>
              <a:ea typeface="Times New Roman"/>
              <a:cs typeface="Times New Roman"/>
            </a:rPr>
            <a:t> year ended 31 March 2010</a:t>
          </a:r>
          <a:r>
            <a:rPr lang="en-US" cap="none" sz="1400" b="0" i="0" u="none" baseline="0">
              <a:solidFill>
                <a:srgbClr val="000000"/>
              </a:solidFill>
              <a:latin typeface="Times New Roman"/>
              <a:ea typeface="Times New Roman"/>
              <a:cs typeface="Times New Roman"/>
            </a:rPr>
            <a:t>.</a:t>
          </a:r>
        </a:p>
      </xdr:txBody>
    </xdr:sp>
    <xdr:clientData/>
  </xdr:twoCellAnchor>
  <xdr:twoCellAnchor>
    <xdr:from>
      <xdr:col>4</xdr:col>
      <xdr:colOff>123825</xdr:colOff>
      <xdr:row>29</xdr:row>
      <xdr:rowOff>28575</xdr:rowOff>
    </xdr:from>
    <xdr:to>
      <xdr:col>4</xdr:col>
      <xdr:colOff>352425</xdr:colOff>
      <xdr:row>35</xdr:row>
      <xdr:rowOff>123825</xdr:rowOff>
    </xdr:to>
    <xdr:sp>
      <xdr:nvSpPr>
        <xdr:cNvPr id="30" name="Text Box 39"/>
        <xdr:cNvSpPr txBox="1">
          <a:spLocks noChangeArrowheads="1"/>
        </xdr:cNvSpPr>
      </xdr:nvSpPr>
      <xdr:spPr>
        <a:xfrm>
          <a:off x="1866900" y="7496175"/>
          <a:ext cx="228600" cy="1581150"/>
        </a:xfrm>
        <a:prstGeom prst="rect">
          <a:avLst/>
        </a:prstGeom>
        <a:solidFill>
          <a:srgbClr val="FFFFFF"/>
        </a:solidFill>
        <a:ln w="9525" cmpd="sng">
          <a:noFill/>
        </a:ln>
      </xdr:spPr>
      <xdr:txBody>
        <a:bodyPr vertOverflow="clip" wrap="square" lIns="36576" tIns="32004" rIns="36576" bIns="0"/>
        <a:p>
          <a:pPr algn="ctr">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4</xdr:col>
      <xdr:colOff>371475</xdr:colOff>
      <xdr:row>22</xdr:row>
      <xdr:rowOff>161925</xdr:rowOff>
    </xdr:from>
    <xdr:to>
      <xdr:col>14</xdr:col>
      <xdr:colOff>809625</xdr:colOff>
      <xdr:row>27</xdr:row>
      <xdr:rowOff>190500</xdr:rowOff>
    </xdr:to>
    <xdr:sp>
      <xdr:nvSpPr>
        <xdr:cNvPr id="31" name="Text Box 39"/>
        <xdr:cNvSpPr txBox="1">
          <a:spLocks noChangeArrowheads="1"/>
        </xdr:cNvSpPr>
      </xdr:nvSpPr>
      <xdr:spPr>
        <a:xfrm>
          <a:off x="2114550" y="5895975"/>
          <a:ext cx="4762500" cy="12668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Financial Instruments: Disclosure
</a:t>
          </a:r>
          <a:r>
            <a:rPr lang="en-US" cap="none" sz="1400" b="0" i="0" u="none" baseline="0">
              <a:solidFill>
                <a:srgbClr val="000000"/>
              </a:solidFill>
              <a:latin typeface="Times New Roman"/>
              <a:ea typeface="Times New Roman"/>
              <a:cs typeface="Times New Roman"/>
            </a:rPr>
            <a:t>Operating Segments
</a:t>
          </a:r>
          <a:r>
            <a:rPr lang="en-US" cap="none" sz="1400" b="0" i="0" u="none" baseline="0">
              <a:solidFill>
                <a:srgbClr val="000000"/>
              </a:solidFill>
              <a:latin typeface="Times New Roman"/>
              <a:ea typeface="Times New Roman"/>
              <a:cs typeface="Times New Roman"/>
            </a:rPr>
            <a:t>Presentation of Financial Statements (Revised)
</a:t>
          </a:r>
          <a:r>
            <a:rPr lang="en-US" cap="none" sz="1400" b="0" i="0" u="none" baseline="0">
              <a:solidFill>
                <a:srgbClr val="000000"/>
              </a:solidFill>
              <a:latin typeface="Times New Roman"/>
              <a:ea typeface="Times New Roman"/>
              <a:cs typeface="Times New Roman"/>
            </a:rPr>
            <a:t>Borrowing Costs (Revised)
</a:t>
          </a:r>
          <a:r>
            <a:rPr lang="en-US" cap="none" sz="1400" b="0" i="0" u="none" baseline="0">
              <a:solidFill>
                <a:srgbClr val="000000"/>
              </a:solidFill>
              <a:latin typeface="Times New Roman"/>
              <a:ea typeface="Times New Roman"/>
              <a:cs typeface="Times New Roman"/>
            </a:rPr>
            <a:t>Financial Instruments: Recognition and Measurement</a:t>
          </a:r>
        </a:p>
      </xdr:txBody>
    </xdr:sp>
    <xdr:clientData/>
  </xdr:twoCellAnchor>
  <xdr:twoCellAnchor>
    <xdr:from>
      <xdr:col>4</xdr:col>
      <xdr:colOff>342900</xdr:colOff>
      <xdr:row>29</xdr:row>
      <xdr:rowOff>0</xdr:rowOff>
    </xdr:from>
    <xdr:to>
      <xdr:col>14</xdr:col>
      <xdr:colOff>800100</xdr:colOff>
      <xdr:row>35</xdr:row>
      <xdr:rowOff>123825</xdr:rowOff>
    </xdr:to>
    <xdr:sp>
      <xdr:nvSpPr>
        <xdr:cNvPr id="32" name="Text Box 39"/>
        <xdr:cNvSpPr txBox="1">
          <a:spLocks noChangeArrowheads="1"/>
        </xdr:cNvSpPr>
      </xdr:nvSpPr>
      <xdr:spPr>
        <a:xfrm>
          <a:off x="2085975" y="7467600"/>
          <a:ext cx="4781550" cy="16097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Share-based Payment: Vesting Conditions and Cancellations
</a:t>
          </a:r>
          <a:r>
            <a:rPr lang="en-US" cap="none" sz="1400" b="0" i="0" u="none" baseline="0">
              <a:solidFill>
                <a:srgbClr val="000000"/>
              </a:solidFill>
              <a:latin typeface="Times New Roman"/>
              <a:ea typeface="Times New Roman"/>
              <a:cs typeface="Times New Roman"/>
            </a:rPr>
            <a:t>Financial Instruments: Disclosure
</a:t>
          </a:r>
          <a:r>
            <a:rPr lang="en-US" cap="none" sz="1400" b="0" i="0" u="none" baseline="0">
              <a:solidFill>
                <a:srgbClr val="000000"/>
              </a:solidFill>
              <a:latin typeface="Times New Roman"/>
              <a:ea typeface="Times New Roman"/>
              <a:cs typeface="Times New Roman"/>
            </a:rPr>
            <a:t>Consolidated and Separate Financial Statements: Cost of an Investment in Subsidiary, Jointly Controlled Entity and Associate
</a:t>
          </a:r>
          <a:r>
            <a:rPr lang="en-US" cap="none" sz="1400" b="0" i="0" u="none" baseline="0">
              <a:solidFill>
                <a:srgbClr val="000000"/>
              </a:solidFill>
              <a:latin typeface="Times New Roman"/>
              <a:ea typeface="Times New Roman"/>
              <a:cs typeface="Times New Roman"/>
            </a:rPr>
            <a:t>Financial Instruments: Presentation
</a:t>
          </a:r>
          <a:r>
            <a:rPr lang="en-US" cap="none" sz="1400" b="0" i="0" u="none" baseline="0">
              <a:solidFill>
                <a:srgbClr val="000000"/>
              </a:solidFill>
              <a:latin typeface="Times New Roman"/>
              <a:ea typeface="Times New Roman"/>
              <a:cs typeface="Times New Roman"/>
            </a:rPr>
            <a:t>Interim Financial Reporting and Impairment
</a:t>
          </a:r>
          <a:r>
            <a:rPr lang="en-US" cap="none" sz="1400" b="0" i="0" u="none" baseline="0">
              <a:solidFill>
                <a:srgbClr val="000000"/>
              </a:solidFill>
              <a:latin typeface="Times New Roman"/>
              <a:ea typeface="Times New Roman"/>
              <a:cs typeface="Times New Roman"/>
            </a:rPr>
            <a:t>FRS 2 - Group and Treasury Shares Transactions  
</a:t>
          </a:r>
        </a:p>
      </xdr:txBody>
    </xdr:sp>
    <xdr:clientData/>
  </xdr:twoCellAnchor>
  <xdr:twoCellAnchor>
    <xdr:from>
      <xdr:col>1</xdr:col>
      <xdr:colOff>0</xdr:colOff>
      <xdr:row>41</xdr:row>
      <xdr:rowOff>0</xdr:rowOff>
    </xdr:from>
    <xdr:to>
      <xdr:col>14</xdr:col>
      <xdr:colOff>828675</xdr:colOff>
      <xdr:row>44</xdr:row>
      <xdr:rowOff>9525</xdr:rowOff>
    </xdr:to>
    <xdr:sp>
      <xdr:nvSpPr>
        <xdr:cNvPr id="33" name="Text Box 39"/>
        <xdr:cNvSpPr txBox="1">
          <a:spLocks noChangeArrowheads="1"/>
        </xdr:cNvSpPr>
      </xdr:nvSpPr>
      <xdr:spPr>
        <a:xfrm>
          <a:off x="266700" y="10439400"/>
          <a:ext cx="6629400" cy="7524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The </a:t>
          </a:r>
          <a:r>
            <a:rPr lang="en-US" cap="none" sz="1400" b="0" i="0" u="none" baseline="0">
              <a:solidFill>
                <a:srgbClr val="000000"/>
              </a:solidFill>
              <a:latin typeface="Times New Roman"/>
              <a:ea typeface="Times New Roman"/>
              <a:cs typeface="Times New Roman"/>
            </a:rPr>
            <a:t>adoption </a:t>
          </a:r>
          <a:r>
            <a:rPr lang="en-US" cap="none" sz="1400" b="0" i="0" u="none" baseline="0">
              <a:solidFill>
                <a:srgbClr val="000000"/>
              </a:solidFill>
              <a:latin typeface="Times New Roman"/>
              <a:ea typeface="Times New Roman"/>
              <a:cs typeface="Times New Roman"/>
            </a:rPr>
            <a:t>of the above standards, amendments to published standards and interpretations does not give rise to any material effects to the Group, other than the effects and changes in accounting policies arising from the adoption of FRS 139 as disclosed below.</a:t>
          </a:r>
        </a:p>
      </xdr:txBody>
    </xdr:sp>
    <xdr:clientData/>
  </xdr:twoCellAnchor>
  <xdr:twoCellAnchor>
    <xdr:from>
      <xdr:col>2</xdr:col>
      <xdr:colOff>0</xdr:colOff>
      <xdr:row>46</xdr:row>
      <xdr:rowOff>171450</xdr:rowOff>
    </xdr:from>
    <xdr:to>
      <xdr:col>15</xdr:col>
      <xdr:colOff>0</xdr:colOff>
      <xdr:row>50</xdr:row>
      <xdr:rowOff>123825</xdr:rowOff>
    </xdr:to>
    <xdr:sp>
      <xdr:nvSpPr>
        <xdr:cNvPr id="34" name="Text Box 39"/>
        <xdr:cNvSpPr txBox="1">
          <a:spLocks noChangeArrowheads="1"/>
        </xdr:cNvSpPr>
      </xdr:nvSpPr>
      <xdr:spPr>
        <a:xfrm>
          <a:off x="561975" y="11849100"/>
          <a:ext cx="6334125" cy="9429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revised FRS101 separates owner and non-owner changes in equity. Therefore, the consolidated statement of changes in equity will not include only details of transactions with owners. All non-owner changes in equity are presented in a single line labelled as total comprehensive income.</a:t>
          </a:r>
        </a:p>
      </xdr:txBody>
    </xdr:sp>
    <xdr:clientData/>
  </xdr:twoCellAnchor>
  <xdr:twoCellAnchor>
    <xdr:from>
      <xdr:col>2</xdr:col>
      <xdr:colOff>0</xdr:colOff>
      <xdr:row>50</xdr:row>
      <xdr:rowOff>161925</xdr:rowOff>
    </xdr:from>
    <xdr:to>
      <xdr:col>14</xdr:col>
      <xdr:colOff>828675</xdr:colOff>
      <xdr:row>57</xdr:row>
      <xdr:rowOff>142875</xdr:rowOff>
    </xdr:to>
    <xdr:sp>
      <xdr:nvSpPr>
        <xdr:cNvPr id="35" name="Text Box 39"/>
        <xdr:cNvSpPr txBox="1">
          <a:spLocks noChangeArrowheads="1"/>
        </xdr:cNvSpPr>
      </xdr:nvSpPr>
      <xdr:spPr>
        <a:xfrm>
          <a:off x="561975" y="12830175"/>
          <a:ext cx="6334125" cy="17145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standard also introduces the statement of comprehensive income; presenting all items of income and expense recognised in the income statement, together with all other items of recognised income and expense, either in one single statement, or in two linked statements. In addition, a statement of financial position is required at the beginning of the earliest comparative period following a change in accounting policy, the correction of an error or the reclassifications of items in the financial statements. This revised FRS does not have any impact on the financial position and results of the Group and the Company.</a:t>
          </a:r>
        </a:p>
      </xdr:txBody>
    </xdr:sp>
    <xdr:clientData/>
  </xdr:twoCellAnchor>
  <xdr:twoCellAnchor>
    <xdr:from>
      <xdr:col>2</xdr:col>
      <xdr:colOff>0</xdr:colOff>
      <xdr:row>68</xdr:row>
      <xdr:rowOff>180975</xdr:rowOff>
    </xdr:from>
    <xdr:to>
      <xdr:col>14</xdr:col>
      <xdr:colOff>828675</xdr:colOff>
      <xdr:row>74</xdr:row>
      <xdr:rowOff>19050</xdr:rowOff>
    </xdr:to>
    <xdr:sp>
      <xdr:nvSpPr>
        <xdr:cNvPr id="36" name="Text Box 39"/>
        <xdr:cNvSpPr txBox="1">
          <a:spLocks noChangeArrowheads="1"/>
        </xdr:cNvSpPr>
      </xdr:nvSpPr>
      <xdr:spPr>
        <a:xfrm>
          <a:off x="561975" y="17354550"/>
          <a:ext cx="6334125" cy="13239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 classifies its financial assets in the following categories: at fair value through  profit or loss, loans and receivables, held-to-maturity, and AFS. The classification depends on the nature of the assets and the purpose for which the assets was acquired. Management determines the classification on its financial assets at initial recognition. Set out below are the major changes in classifications of financial assets of the Group. </a:t>
          </a:r>
        </a:p>
      </xdr:txBody>
    </xdr:sp>
    <xdr:clientData/>
  </xdr:twoCellAnchor>
  <xdr:twoCellAnchor>
    <xdr:from>
      <xdr:col>2</xdr:col>
      <xdr:colOff>0</xdr:colOff>
      <xdr:row>59</xdr:row>
      <xdr:rowOff>161925</xdr:rowOff>
    </xdr:from>
    <xdr:to>
      <xdr:col>15</xdr:col>
      <xdr:colOff>0</xdr:colOff>
      <xdr:row>66</xdr:row>
      <xdr:rowOff>123825</xdr:rowOff>
    </xdr:to>
    <xdr:sp>
      <xdr:nvSpPr>
        <xdr:cNvPr id="37" name="Text Box 39"/>
        <xdr:cNvSpPr txBox="1">
          <a:spLocks noChangeArrowheads="1"/>
        </xdr:cNvSpPr>
      </xdr:nvSpPr>
      <xdr:spPr>
        <a:xfrm>
          <a:off x="561975" y="15078075"/>
          <a:ext cx="6334125" cy="16954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FRS 8 replaces FRS114</a:t>
          </a:r>
          <a:r>
            <a:rPr lang="en-US" cap="none" sz="800" b="0" i="0" u="none" baseline="0">
              <a:solidFill>
                <a:srgbClr val="000000"/>
              </a:solidFill>
              <a:latin typeface="Times New Roman"/>
              <a:ea typeface="Times New Roman"/>
              <a:cs typeface="Times New Roman"/>
            </a:rPr>
            <a:t>2004</a:t>
          </a:r>
          <a:r>
            <a:rPr lang="en-US" cap="none" sz="1400" b="0" i="0" u="none" baseline="0">
              <a:solidFill>
                <a:srgbClr val="000000"/>
              </a:solidFill>
              <a:latin typeface="Times New Roman"/>
              <a:ea typeface="Times New Roman"/>
              <a:cs typeface="Times New Roman"/>
            </a:rPr>
            <a:t>: Segment reporting and requires a "management approach", under which segment information is presented on a similar basis to that used for internal reporting purposes. As a result, the Group's external segment reporting will be based on the internal reporting to the "chief operating decision maker", who makes decisions on the allocation of resources and assesses of the performance reportable segments. As this is a disclosure standard, there will be no impact on the financial position and results of the Group.</a:t>
          </a:r>
        </a:p>
      </xdr:txBody>
    </xdr:sp>
    <xdr:clientData/>
  </xdr:twoCellAnchor>
  <xdr:twoCellAnchor>
    <xdr:from>
      <xdr:col>3</xdr:col>
      <xdr:colOff>0</xdr:colOff>
      <xdr:row>80</xdr:row>
      <xdr:rowOff>190500</xdr:rowOff>
    </xdr:from>
    <xdr:to>
      <xdr:col>14</xdr:col>
      <xdr:colOff>828675</xdr:colOff>
      <xdr:row>82</xdr:row>
      <xdr:rowOff>200025</xdr:rowOff>
    </xdr:to>
    <xdr:sp>
      <xdr:nvSpPr>
        <xdr:cNvPr id="38" name="Text Box 39"/>
        <xdr:cNvSpPr txBox="1">
          <a:spLocks noChangeArrowheads="1"/>
        </xdr:cNvSpPr>
      </xdr:nvSpPr>
      <xdr:spPr>
        <a:xfrm>
          <a:off x="762000" y="20335875"/>
          <a:ext cx="6134100" cy="4667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Loans and receivables are financial assets with fixed or determinable payments that are not quoted in an active market.</a:t>
          </a:r>
        </a:p>
      </xdr:txBody>
    </xdr:sp>
    <xdr:clientData/>
  </xdr:twoCellAnchor>
  <xdr:twoCellAnchor>
    <xdr:from>
      <xdr:col>3</xdr:col>
      <xdr:colOff>0</xdr:colOff>
      <xdr:row>83</xdr:row>
      <xdr:rowOff>190500</xdr:rowOff>
    </xdr:from>
    <xdr:to>
      <xdr:col>14</xdr:col>
      <xdr:colOff>819150</xdr:colOff>
      <xdr:row>87</xdr:row>
      <xdr:rowOff>38100</xdr:rowOff>
    </xdr:to>
    <xdr:sp>
      <xdr:nvSpPr>
        <xdr:cNvPr id="39" name="Text Box 39"/>
        <xdr:cNvSpPr txBox="1">
          <a:spLocks noChangeArrowheads="1"/>
        </xdr:cNvSpPr>
      </xdr:nvSpPr>
      <xdr:spPr>
        <a:xfrm>
          <a:off x="762000" y="21012150"/>
          <a:ext cx="6124575" cy="704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Loans and receivables are measured at amortised cost using the effective interest rate ("EIR") method. Gains and losses are recognised in profit or loss when the loans and receivables are derecognised or impaired, and through the amortisation process. </a:t>
          </a:r>
        </a:p>
      </xdr:txBody>
    </xdr:sp>
    <xdr:clientData/>
  </xdr:twoCellAnchor>
  <xdr:twoCellAnchor>
    <xdr:from>
      <xdr:col>3</xdr:col>
      <xdr:colOff>0</xdr:colOff>
      <xdr:row>88</xdr:row>
      <xdr:rowOff>0</xdr:rowOff>
    </xdr:from>
    <xdr:to>
      <xdr:col>14</xdr:col>
      <xdr:colOff>819150</xdr:colOff>
      <xdr:row>91</xdr:row>
      <xdr:rowOff>0</xdr:rowOff>
    </xdr:to>
    <xdr:sp>
      <xdr:nvSpPr>
        <xdr:cNvPr id="40" name="Text Box 39"/>
        <xdr:cNvSpPr txBox="1">
          <a:spLocks noChangeArrowheads="1"/>
        </xdr:cNvSpPr>
      </xdr:nvSpPr>
      <xdr:spPr>
        <a:xfrm>
          <a:off x="762000" y="21888450"/>
          <a:ext cx="6124575" cy="7429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Loans and receivables are classified as current assets, except for those having maturity dates later than 12 months after the reporting date which are classified as non-current. </a:t>
          </a:r>
        </a:p>
      </xdr:txBody>
    </xdr:sp>
    <xdr:clientData/>
  </xdr:twoCellAnchor>
  <xdr:twoCellAnchor>
    <xdr:from>
      <xdr:col>3</xdr:col>
      <xdr:colOff>0</xdr:colOff>
      <xdr:row>92</xdr:row>
      <xdr:rowOff>209550</xdr:rowOff>
    </xdr:from>
    <xdr:to>
      <xdr:col>14</xdr:col>
      <xdr:colOff>819150</xdr:colOff>
      <xdr:row>98</xdr:row>
      <xdr:rowOff>28575</xdr:rowOff>
    </xdr:to>
    <xdr:sp>
      <xdr:nvSpPr>
        <xdr:cNvPr id="41" name="Text Box 39"/>
        <xdr:cNvSpPr txBox="1">
          <a:spLocks noChangeArrowheads="1"/>
        </xdr:cNvSpPr>
      </xdr:nvSpPr>
      <xdr:spPr>
        <a:xfrm>
          <a:off x="762000" y="23088600"/>
          <a:ext cx="6124575" cy="13049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Under FRS139, the Group assesses at each reporting period whether there is any objective evidence that loans are impaired as a result of one or more loss events that occured after the initial recognition of the loan (an incurred "loss event") and that the loss event has an impact on the future estimated cash flows of the loan or the portfolio of loans that can be reliably estimated.</a:t>
          </a:r>
        </a:p>
      </xdr:txBody>
    </xdr:sp>
    <xdr:clientData/>
  </xdr:twoCellAnchor>
  <xdr:twoCellAnchor>
    <xdr:from>
      <xdr:col>3</xdr:col>
      <xdr:colOff>0</xdr:colOff>
      <xdr:row>98</xdr:row>
      <xdr:rowOff>66675</xdr:rowOff>
    </xdr:from>
    <xdr:to>
      <xdr:col>14</xdr:col>
      <xdr:colOff>819150</xdr:colOff>
      <xdr:row>101</xdr:row>
      <xdr:rowOff>38100</xdr:rowOff>
    </xdr:to>
    <xdr:sp>
      <xdr:nvSpPr>
        <xdr:cNvPr id="42" name="Text Box 39"/>
        <xdr:cNvSpPr txBox="1">
          <a:spLocks noChangeArrowheads="1"/>
        </xdr:cNvSpPr>
      </xdr:nvSpPr>
      <xdr:spPr>
        <a:xfrm>
          <a:off x="762000" y="24431625"/>
          <a:ext cx="6124575" cy="5334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 addresses impairment of loans via either collective or individual assessment allowance.</a:t>
          </a:r>
        </a:p>
      </xdr:txBody>
    </xdr:sp>
    <xdr:clientData/>
  </xdr:twoCellAnchor>
  <xdr:twoCellAnchor>
    <xdr:from>
      <xdr:col>3</xdr:col>
      <xdr:colOff>0</xdr:colOff>
      <xdr:row>102</xdr:row>
      <xdr:rowOff>0</xdr:rowOff>
    </xdr:from>
    <xdr:to>
      <xdr:col>14</xdr:col>
      <xdr:colOff>819150</xdr:colOff>
      <xdr:row>103</xdr:row>
      <xdr:rowOff>76200</xdr:rowOff>
    </xdr:to>
    <xdr:sp>
      <xdr:nvSpPr>
        <xdr:cNvPr id="43" name="Text Box 39"/>
        <xdr:cNvSpPr txBox="1">
          <a:spLocks noChangeArrowheads="1"/>
        </xdr:cNvSpPr>
      </xdr:nvSpPr>
      <xdr:spPr>
        <a:xfrm>
          <a:off x="762000" y="25107900"/>
          <a:ext cx="6124575" cy="323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Collective assessment allowance</a:t>
          </a:r>
        </a:p>
      </xdr:txBody>
    </xdr:sp>
    <xdr:clientData/>
  </xdr:twoCellAnchor>
  <xdr:twoCellAnchor>
    <xdr:from>
      <xdr:col>3</xdr:col>
      <xdr:colOff>161925</xdr:colOff>
      <xdr:row>103</xdr:row>
      <xdr:rowOff>152400</xdr:rowOff>
    </xdr:from>
    <xdr:to>
      <xdr:col>14</xdr:col>
      <xdr:colOff>819150</xdr:colOff>
      <xdr:row>108</xdr:row>
      <xdr:rowOff>133350</xdr:rowOff>
    </xdr:to>
    <xdr:sp>
      <xdr:nvSpPr>
        <xdr:cNvPr id="44" name="Text Box 39"/>
        <xdr:cNvSpPr txBox="1">
          <a:spLocks noChangeArrowheads="1"/>
        </xdr:cNvSpPr>
      </xdr:nvSpPr>
      <xdr:spPr>
        <a:xfrm>
          <a:off x="923925" y="25507950"/>
          <a:ext cx="5962650" cy="12192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Collective allowance is maintained to reduce the carrying amount of portfolio of similar loans to their estimated recoverable amounts at the balance sheet date. If it is determined that no objective evidence of impairment exists for an individually assessed loan, the loan is included in a group of loan with similar credit risk characteristics and collectively assessed for impairment. </a:t>
          </a:r>
        </a:p>
      </xdr:txBody>
    </xdr:sp>
    <xdr:clientData/>
  </xdr:twoCellAnchor>
  <xdr:twoCellAnchor>
    <xdr:from>
      <xdr:col>3</xdr:col>
      <xdr:colOff>0</xdr:colOff>
      <xdr:row>114</xdr:row>
      <xdr:rowOff>0</xdr:rowOff>
    </xdr:from>
    <xdr:to>
      <xdr:col>14</xdr:col>
      <xdr:colOff>819150</xdr:colOff>
      <xdr:row>115</xdr:row>
      <xdr:rowOff>76200</xdr:rowOff>
    </xdr:to>
    <xdr:sp>
      <xdr:nvSpPr>
        <xdr:cNvPr id="45" name="Text Box 39"/>
        <xdr:cNvSpPr txBox="1">
          <a:spLocks noChangeArrowheads="1"/>
        </xdr:cNvSpPr>
      </xdr:nvSpPr>
      <xdr:spPr>
        <a:xfrm>
          <a:off x="762000" y="27993975"/>
          <a:ext cx="6124575" cy="323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Individual assessment allowance</a:t>
          </a:r>
        </a:p>
      </xdr:txBody>
    </xdr:sp>
    <xdr:clientData/>
  </xdr:twoCellAnchor>
  <xdr:twoCellAnchor>
    <xdr:from>
      <xdr:col>3</xdr:col>
      <xdr:colOff>19050</xdr:colOff>
      <xdr:row>115</xdr:row>
      <xdr:rowOff>200025</xdr:rowOff>
    </xdr:from>
    <xdr:to>
      <xdr:col>14</xdr:col>
      <xdr:colOff>676275</xdr:colOff>
      <xdr:row>121</xdr:row>
      <xdr:rowOff>19050</xdr:rowOff>
    </xdr:to>
    <xdr:sp>
      <xdr:nvSpPr>
        <xdr:cNvPr id="46" name="Text Box 39"/>
        <xdr:cNvSpPr txBox="1">
          <a:spLocks noChangeArrowheads="1"/>
        </xdr:cNvSpPr>
      </xdr:nvSpPr>
      <xdr:spPr>
        <a:xfrm>
          <a:off x="781050" y="28441650"/>
          <a:ext cx="5962650" cy="13049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 determines the allowance appropriate for each significant loan on an individual basis. The allowance is established based primarily on estimates of the realisable value of the collateral/s to secure the loan and is measured as the difference between the carrying amount of the loan and the present value of the expected future cash flows discounted at the original EIR of the loan.</a:t>
          </a:r>
        </a:p>
      </xdr:txBody>
    </xdr:sp>
    <xdr:clientData/>
  </xdr:twoCellAnchor>
  <xdr:twoCellAnchor>
    <xdr:from>
      <xdr:col>3</xdr:col>
      <xdr:colOff>0</xdr:colOff>
      <xdr:row>123</xdr:row>
      <xdr:rowOff>180975</xdr:rowOff>
    </xdr:from>
    <xdr:to>
      <xdr:col>14</xdr:col>
      <xdr:colOff>819150</xdr:colOff>
      <xdr:row>128</xdr:row>
      <xdr:rowOff>66675</xdr:rowOff>
    </xdr:to>
    <xdr:sp>
      <xdr:nvSpPr>
        <xdr:cNvPr id="47" name="Text Box 39"/>
        <xdr:cNvSpPr txBox="1">
          <a:spLocks noChangeArrowheads="1"/>
        </xdr:cNvSpPr>
      </xdr:nvSpPr>
      <xdr:spPr>
        <a:xfrm>
          <a:off x="762000" y="30318075"/>
          <a:ext cx="6124575" cy="11239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Prior to 1 April 2010, interest income/(expense) on loan was recognised at contracted rates. FRS139 </a:t>
          </a:r>
          <a:r>
            <a:rPr lang="en-US" cap="none" sz="1400" b="0" i="0" u="none" baseline="0">
              <a:solidFill>
                <a:srgbClr val="000000"/>
              </a:solidFill>
              <a:latin typeface="Times New Roman"/>
              <a:ea typeface="Times New Roman"/>
              <a:cs typeface="Times New Roman"/>
            </a:rPr>
            <a:t>requires </a:t>
          </a:r>
          <a:r>
            <a:rPr lang="en-US" cap="none" sz="1400" b="0" i="0" u="none" baseline="0">
              <a:solidFill>
                <a:srgbClr val="000000"/>
              </a:solidFill>
              <a:latin typeface="Times New Roman"/>
              <a:ea typeface="Times New Roman"/>
              <a:cs typeface="Times New Roman"/>
            </a:rPr>
            <a:t>interest income/(expense) to be recognised on an EIR basis. The EIR is the rate that exactly discounts the estimated future cash receipts/(payments) through the expected life of the loan or, when appropriate,</a:t>
          </a:r>
          <a:r>
            <a:rPr lang="en-US" cap="none" sz="1400" b="0" i="0" u="none" baseline="0">
              <a:solidFill>
                <a:srgbClr val="000000"/>
              </a:solidFill>
              <a:latin typeface="Times New Roman"/>
              <a:ea typeface="Times New Roman"/>
              <a:cs typeface="Times New Roman"/>
            </a:rPr>
            <a:t> a shorter period to the net carrying amount of loan. </a:t>
          </a:r>
        </a:p>
      </xdr:txBody>
    </xdr:sp>
    <xdr:clientData/>
  </xdr:twoCellAnchor>
  <xdr:twoCellAnchor>
    <xdr:from>
      <xdr:col>3</xdr:col>
      <xdr:colOff>0</xdr:colOff>
      <xdr:row>128</xdr:row>
      <xdr:rowOff>190500</xdr:rowOff>
    </xdr:from>
    <xdr:to>
      <xdr:col>14</xdr:col>
      <xdr:colOff>819150</xdr:colOff>
      <xdr:row>133</xdr:row>
      <xdr:rowOff>76200</xdr:rowOff>
    </xdr:to>
    <xdr:sp>
      <xdr:nvSpPr>
        <xdr:cNvPr id="48" name="Text Box 39"/>
        <xdr:cNvSpPr txBox="1">
          <a:spLocks noChangeArrowheads="1"/>
        </xdr:cNvSpPr>
      </xdr:nvSpPr>
      <xdr:spPr>
        <a:xfrm>
          <a:off x="762000" y="31565850"/>
          <a:ext cx="6124575" cy="11239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Prior to the adoption of FRS139</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where a loan receivable becomes non-performing, interest accrued and recognised as income prior to the date the loans are classified as non-performing are reversed out of the income statement and set off against the accrued interest receivable account in the balance sheet. Subsequently, the interest</a:t>
          </a:r>
          <a:r>
            <a:rPr lang="en-US" cap="none" sz="1400" b="0" i="0" u="none" baseline="0">
              <a:solidFill>
                <a:srgbClr val="000000"/>
              </a:solidFill>
              <a:latin typeface="Times New Roman"/>
              <a:ea typeface="Times New Roman"/>
              <a:cs typeface="Times New Roman"/>
            </a:rPr>
            <a:t> earned on the non-performing loans are recognised as income on receipt basis. </a:t>
          </a:r>
        </a:p>
      </xdr:txBody>
    </xdr:sp>
    <xdr:clientData/>
  </xdr:twoCellAnchor>
  <xdr:twoCellAnchor>
    <xdr:from>
      <xdr:col>3</xdr:col>
      <xdr:colOff>0</xdr:colOff>
      <xdr:row>133</xdr:row>
      <xdr:rowOff>190500</xdr:rowOff>
    </xdr:from>
    <xdr:to>
      <xdr:col>14</xdr:col>
      <xdr:colOff>819150</xdr:colOff>
      <xdr:row>136</xdr:row>
      <xdr:rowOff>209550</xdr:rowOff>
    </xdr:to>
    <xdr:sp>
      <xdr:nvSpPr>
        <xdr:cNvPr id="49" name="Text Box 39"/>
        <xdr:cNvSpPr txBox="1">
          <a:spLocks noChangeArrowheads="1"/>
        </xdr:cNvSpPr>
      </xdr:nvSpPr>
      <xdr:spPr>
        <a:xfrm>
          <a:off x="762000" y="32804100"/>
          <a:ext cx="6124575" cy="7620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Upon adoption of FRS139</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once a loan receivable has been classified as impaired, interest income is recognised based on the interest rate used to discount the future estimated cash flows for the purpose of measuring impairment loss.</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0</xdr:col>
      <xdr:colOff>257175</xdr:colOff>
      <xdr:row>149</xdr:row>
      <xdr:rowOff>0</xdr:rowOff>
    </xdr:from>
    <xdr:to>
      <xdr:col>14</xdr:col>
      <xdr:colOff>828675</xdr:colOff>
      <xdr:row>152</xdr:row>
      <xdr:rowOff>19050</xdr:rowOff>
    </xdr:to>
    <xdr:sp>
      <xdr:nvSpPr>
        <xdr:cNvPr id="50" name="Text Box 3711"/>
        <xdr:cNvSpPr txBox="1">
          <a:spLocks noChangeArrowheads="1"/>
        </xdr:cNvSpPr>
      </xdr:nvSpPr>
      <xdr:spPr>
        <a:xfrm>
          <a:off x="257175" y="36633150"/>
          <a:ext cx="6638925" cy="704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In line with the transitional provisions under Para 103AA of FRS139, the changes of the above accounting policies arising from the initial adoption of FRS139 have been applied prospectively and resulted in the following adjustments against the opening balances: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176</xdr:row>
      <xdr:rowOff>0</xdr:rowOff>
    </xdr:from>
    <xdr:to>
      <xdr:col>15</xdr:col>
      <xdr:colOff>0</xdr:colOff>
      <xdr:row>177</xdr:row>
      <xdr:rowOff>238125</xdr:rowOff>
    </xdr:to>
    <xdr:sp>
      <xdr:nvSpPr>
        <xdr:cNvPr id="51" name="Text Box 3711"/>
        <xdr:cNvSpPr txBox="1">
          <a:spLocks noChangeArrowheads="1"/>
        </xdr:cNvSpPr>
      </xdr:nvSpPr>
      <xdr:spPr>
        <a:xfrm>
          <a:off x="266700" y="43233975"/>
          <a:ext cx="6629400" cy="4857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The auditors' report on the preceding annual audited financial statements was not subject to any qualification.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192</xdr:row>
      <xdr:rowOff>0</xdr:rowOff>
    </xdr:from>
    <xdr:to>
      <xdr:col>15</xdr:col>
      <xdr:colOff>0</xdr:colOff>
      <xdr:row>193</xdr:row>
      <xdr:rowOff>238125</xdr:rowOff>
    </xdr:to>
    <xdr:sp>
      <xdr:nvSpPr>
        <xdr:cNvPr id="52" name="Text Box 3711"/>
        <xdr:cNvSpPr txBox="1">
          <a:spLocks noChangeArrowheads="1"/>
        </xdr:cNvSpPr>
      </xdr:nvSpPr>
      <xdr:spPr>
        <a:xfrm>
          <a:off x="266700" y="47196375"/>
          <a:ext cx="6629400" cy="4857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There were no changes in estimates that have a material effect for the current quarter and financial period.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198</xdr:row>
      <xdr:rowOff>0</xdr:rowOff>
    </xdr:from>
    <xdr:to>
      <xdr:col>15</xdr:col>
      <xdr:colOff>0</xdr:colOff>
      <xdr:row>199</xdr:row>
      <xdr:rowOff>238125</xdr:rowOff>
    </xdr:to>
    <xdr:sp>
      <xdr:nvSpPr>
        <xdr:cNvPr id="53" name="Text Box 3711"/>
        <xdr:cNvSpPr txBox="1">
          <a:spLocks noChangeArrowheads="1"/>
        </xdr:cNvSpPr>
      </xdr:nvSpPr>
      <xdr:spPr>
        <a:xfrm>
          <a:off x="266700" y="48682275"/>
          <a:ext cx="6629400" cy="4857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There were no issuance, repurchase and repayment of debt and equity securities for the financial period except for the following: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200</xdr:row>
      <xdr:rowOff>238125</xdr:rowOff>
    </xdr:from>
    <xdr:to>
      <xdr:col>14</xdr:col>
      <xdr:colOff>809625</xdr:colOff>
      <xdr:row>202</xdr:row>
      <xdr:rowOff>228600</xdr:rowOff>
    </xdr:to>
    <xdr:sp>
      <xdr:nvSpPr>
        <xdr:cNvPr id="54" name="Text Box 3711"/>
        <xdr:cNvSpPr txBox="1">
          <a:spLocks noChangeArrowheads="1"/>
        </xdr:cNvSpPr>
      </xdr:nvSpPr>
      <xdr:spPr>
        <a:xfrm>
          <a:off x="561975" y="49415700"/>
          <a:ext cx="6315075" cy="4857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Issuance and redemption of the Asset-Backed Securities ("ABS") by Tresor Assets Berhad, a subsidiary of the Company, as follows: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272</xdr:row>
      <xdr:rowOff>0</xdr:rowOff>
    </xdr:from>
    <xdr:to>
      <xdr:col>14</xdr:col>
      <xdr:colOff>819150</xdr:colOff>
      <xdr:row>273</xdr:row>
      <xdr:rowOff>238125</xdr:rowOff>
    </xdr:to>
    <xdr:sp>
      <xdr:nvSpPr>
        <xdr:cNvPr id="55" name="Text Box 23"/>
        <xdr:cNvSpPr txBox="1">
          <a:spLocks noChangeArrowheads="1"/>
        </xdr:cNvSpPr>
      </xdr:nvSpPr>
      <xdr:spPr>
        <a:xfrm>
          <a:off x="266700" y="66979800"/>
          <a:ext cx="6619875" cy="4857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As at the date of announcement, there were no material events subsequent to the balance sheet date that affect the results of the Group for the financial period. </a:t>
          </a:r>
        </a:p>
      </xdr:txBody>
    </xdr:sp>
    <xdr:clientData/>
  </xdr:twoCellAnchor>
  <xdr:twoCellAnchor>
    <xdr:from>
      <xdr:col>1</xdr:col>
      <xdr:colOff>0</xdr:colOff>
      <xdr:row>283</xdr:row>
      <xdr:rowOff>0</xdr:rowOff>
    </xdr:from>
    <xdr:to>
      <xdr:col>14</xdr:col>
      <xdr:colOff>819150</xdr:colOff>
      <xdr:row>287</xdr:row>
      <xdr:rowOff>19050</xdr:rowOff>
    </xdr:to>
    <xdr:sp>
      <xdr:nvSpPr>
        <xdr:cNvPr id="56" name="Text Box 23"/>
        <xdr:cNvSpPr txBox="1">
          <a:spLocks noChangeArrowheads="1"/>
        </xdr:cNvSpPr>
      </xdr:nvSpPr>
      <xdr:spPr>
        <a:xfrm>
          <a:off x="266700" y="69703950"/>
          <a:ext cx="6619875" cy="10096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 registered a 24.6% increase in its revenue, from RM59.9 million to RM74.6 million as compared to the previous year's corresponding quarter. The increase was mainly due to robust loan growth sustained by stronger demand from existing and new customers as well as offering of newly improved Syariah-based financing products.</a:t>
          </a:r>
        </a:p>
      </xdr:txBody>
    </xdr:sp>
    <xdr:clientData/>
  </xdr:twoCellAnchor>
  <xdr:twoCellAnchor>
    <xdr:from>
      <xdr:col>1</xdr:col>
      <xdr:colOff>0</xdr:colOff>
      <xdr:row>288</xdr:row>
      <xdr:rowOff>0</xdr:rowOff>
    </xdr:from>
    <xdr:to>
      <xdr:col>14</xdr:col>
      <xdr:colOff>819150</xdr:colOff>
      <xdr:row>291</xdr:row>
      <xdr:rowOff>0</xdr:rowOff>
    </xdr:to>
    <xdr:sp>
      <xdr:nvSpPr>
        <xdr:cNvPr id="57" name="Text Box 23"/>
        <xdr:cNvSpPr txBox="1">
          <a:spLocks noChangeArrowheads="1"/>
        </xdr:cNvSpPr>
      </xdr:nvSpPr>
      <xdr:spPr>
        <a:xfrm>
          <a:off x="266700" y="70942200"/>
          <a:ext cx="6619875" cy="7429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Group's net profit for the current quarter continued to grow as compared to previous year's corresponding quarter of RM18.9 million, reflecting a strong growth of 65.2% or RM12.3 million to RM31.2 million. </a:t>
          </a:r>
        </a:p>
      </xdr:txBody>
    </xdr:sp>
    <xdr:clientData/>
  </xdr:twoCellAnchor>
  <xdr:twoCellAnchor>
    <xdr:from>
      <xdr:col>1</xdr:col>
      <xdr:colOff>0</xdr:colOff>
      <xdr:row>292</xdr:row>
      <xdr:rowOff>0</xdr:rowOff>
    </xdr:from>
    <xdr:to>
      <xdr:col>14</xdr:col>
      <xdr:colOff>819150</xdr:colOff>
      <xdr:row>295</xdr:row>
      <xdr:rowOff>152400</xdr:rowOff>
    </xdr:to>
    <xdr:sp>
      <xdr:nvSpPr>
        <xdr:cNvPr id="58" name="Text Box 23"/>
        <xdr:cNvSpPr txBox="1">
          <a:spLocks noChangeArrowheads="1"/>
        </xdr:cNvSpPr>
      </xdr:nvSpPr>
      <xdr:spPr>
        <a:xfrm>
          <a:off x="266700" y="71932800"/>
          <a:ext cx="6619875" cy="8953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Meanwhile, the Group's net loans and receivables grew by RM42.8 million despite the change in the accounting treatments adopted for interest income and loan impairment, signifying the Group's focus in growing its lending actitivities. </a:t>
          </a:r>
        </a:p>
      </xdr:txBody>
    </xdr:sp>
    <xdr:clientData/>
  </xdr:twoCellAnchor>
  <xdr:twoCellAnchor>
    <xdr:from>
      <xdr:col>1</xdr:col>
      <xdr:colOff>0</xdr:colOff>
      <xdr:row>299</xdr:row>
      <xdr:rowOff>209550</xdr:rowOff>
    </xdr:from>
    <xdr:to>
      <xdr:col>14</xdr:col>
      <xdr:colOff>819150</xdr:colOff>
      <xdr:row>304</xdr:row>
      <xdr:rowOff>95250</xdr:rowOff>
    </xdr:to>
    <xdr:sp>
      <xdr:nvSpPr>
        <xdr:cNvPr id="59" name="Text Box 23"/>
        <xdr:cNvSpPr txBox="1">
          <a:spLocks noChangeArrowheads="1"/>
        </xdr:cNvSpPr>
      </xdr:nvSpPr>
      <xdr:spPr>
        <a:xfrm>
          <a:off x="266700" y="73818750"/>
          <a:ext cx="6619875" cy="11239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Group's profit before tax in the current quarter of RM41.3 million was RM7.6 million or 22.4% higher than the preceding quarter of RM33.7 million. The improved performance was mainly attributed to higher revenue, driven by higher loan disbursements and refinancing activities. </a:t>
          </a:r>
        </a:p>
      </xdr:txBody>
    </xdr:sp>
    <xdr:clientData/>
  </xdr:twoCellAnchor>
  <xdr:twoCellAnchor>
    <xdr:from>
      <xdr:col>1</xdr:col>
      <xdr:colOff>0</xdr:colOff>
      <xdr:row>308</xdr:row>
      <xdr:rowOff>0</xdr:rowOff>
    </xdr:from>
    <xdr:to>
      <xdr:col>14</xdr:col>
      <xdr:colOff>819150</xdr:colOff>
      <xdr:row>312</xdr:row>
      <xdr:rowOff>133350</xdr:rowOff>
    </xdr:to>
    <xdr:sp>
      <xdr:nvSpPr>
        <xdr:cNvPr id="60" name="Text Box 23"/>
        <xdr:cNvSpPr txBox="1">
          <a:spLocks noChangeArrowheads="1"/>
        </xdr:cNvSpPr>
      </xdr:nvSpPr>
      <xdr:spPr>
        <a:xfrm>
          <a:off x="266700" y="75838050"/>
          <a:ext cx="6619875" cy="10763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Despite recent regulatory changes to the industry and the competitive operating environment, the Group remains positive of achieving</a:t>
          </a:r>
          <a:r>
            <a:rPr lang="en-US" cap="none" sz="1400" b="0" i="0" u="none" baseline="0">
              <a:solidFill>
                <a:srgbClr val="000000"/>
              </a:solidFill>
              <a:latin typeface="Times New Roman"/>
              <a:ea typeface="Times New Roman"/>
              <a:cs typeface="Times New Roman"/>
            </a:rPr>
            <a:t> further growth in its loan financing business as we continue to improve on our product features and service delivery. </a:t>
          </a:r>
        </a:p>
      </xdr:txBody>
    </xdr:sp>
    <xdr:clientData/>
  </xdr:twoCellAnchor>
  <xdr:twoCellAnchor>
    <xdr:from>
      <xdr:col>1</xdr:col>
      <xdr:colOff>0</xdr:colOff>
      <xdr:row>318</xdr:row>
      <xdr:rowOff>0</xdr:rowOff>
    </xdr:from>
    <xdr:to>
      <xdr:col>14</xdr:col>
      <xdr:colOff>819150</xdr:colOff>
      <xdr:row>320</xdr:row>
      <xdr:rowOff>76200</xdr:rowOff>
    </xdr:to>
    <xdr:sp>
      <xdr:nvSpPr>
        <xdr:cNvPr id="61" name="Text Box 23"/>
        <xdr:cNvSpPr txBox="1">
          <a:spLocks noChangeArrowheads="1"/>
        </xdr:cNvSpPr>
      </xdr:nvSpPr>
      <xdr:spPr>
        <a:xfrm>
          <a:off x="266700" y="78228825"/>
          <a:ext cx="6619875" cy="5715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Barring  any unforesen circumstances, the Group expects to improve its performance for this financial year. </a:t>
          </a:r>
        </a:p>
      </xdr:txBody>
    </xdr:sp>
    <xdr:clientData/>
  </xdr:twoCellAnchor>
  <xdr:twoCellAnchor>
    <xdr:from>
      <xdr:col>1</xdr:col>
      <xdr:colOff>0</xdr:colOff>
      <xdr:row>351</xdr:row>
      <xdr:rowOff>0</xdr:rowOff>
    </xdr:from>
    <xdr:to>
      <xdr:col>14</xdr:col>
      <xdr:colOff>819150</xdr:colOff>
      <xdr:row>353</xdr:row>
      <xdr:rowOff>95250</xdr:rowOff>
    </xdr:to>
    <xdr:sp>
      <xdr:nvSpPr>
        <xdr:cNvPr id="62" name="Text Box 23"/>
        <xdr:cNvSpPr txBox="1">
          <a:spLocks noChangeArrowheads="1"/>
        </xdr:cNvSpPr>
      </xdr:nvSpPr>
      <xdr:spPr>
        <a:xfrm>
          <a:off x="266700" y="86363175"/>
          <a:ext cx="6619875" cy="5905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sales of any unquoted investments and/or properties by the Group during the current quarter and financial period. </a:t>
          </a:r>
        </a:p>
      </xdr:txBody>
    </xdr:sp>
    <xdr:clientData/>
  </xdr:twoCellAnchor>
  <xdr:twoCellAnchor>
    <xdr:from>
      <xdr:col>2</xdr:col>
      <xdr:colOff>0</xdr:colOff>
      <xdr:row>357</xdr:row>
      <xdr:rowOff>9525</xdr:rowOff>
    </xdr:from>
    <xdr:to>
      <xdr:col>15</xdr:col>
      <xdr:colOff>9525</xdr:colOff>
      <xdr:row>358</xdr:row>
      <xdr:rowOff>66675</xdr:rowOff>
    </xdr:to>
    <xdr:sp>
      <xdr:nvSpPr>
        <xdr:cNvPr id="63" name="Text Box 23"/>
        <xdr:cNvSpPr txBox="1">
          <a:spLocks noChangeArrowheads="1"/>
        </xdr:cNvSpPr>
      </xdr:nvSpPr>
      <xdr:spPr>
        <a:xfrm>
          <a:off x="561975" y="87849075"/>
          <a:ext cx="6343650" cy="3048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Details of purchases and disposals of quoted securities are as follows:</a:t>
          </a:r>
        </a:p>
      </xdr:txBody>
    </xdr:sp>
    <xdr:clientData/>
  </xdr:twoCellAnchor>
  <xdr:twoCellAnchor>
    <xdr:from>
      <xdr:col>1</xdr:col>
      <xdr:colOff>9525</xdr:colOff>
      <xdr:row>422</xdr:row>
      <xdr:rowOff>171450</xdr:rowOff>
    </xdr:from>
    <xdr:to>
      <xdr:col>14</xdr:col>
      <xdr:colOff>819150</xdr:colOff>
      <xdr:row>424</xdr:row>
      <xdr:rowOff>219075</xdr:rowOff>
    </xdr:to>
    <xdr:sp>
      <xdr:nvSpPr>
        <xdr:cNvPr id="64" name="Text Box 6"/>
        <xdr:cNvSpPr txBox="1">
          <a:spLocks noChangeArrowheads="1"/>
        </xdr:cNvSpPr>
      </xdr:nvSpPr>
      <xdr:spPr>
        <a:xfrm>
          <a:off x="276225" y="103812975"/>
          <a:ext cx="6610350" cy="5429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 above were measured at amortised cost in compliance with FRS139, hence there were no fair value changes arising from its adoption. 
</a:t>
          </a:r>
        </a:p>
      </xdr:txBody>
    </xdr:sp>
    <xdr:clientData/>
  </xdr:twoCellAnchor>
  <xdr:twoCellAnchor>
    <xdr:from>
      <xdr:col>1</xdr:col>
      <xdr:colOff>0</xdr:colOff>
      <xdr:row>475</xdr:row>
      <xdr:rowOff>180975</xdr:rowOff>
    </xdr:from>
    <xdr:to>
      <xdr:col>14</xdr:col>
      <xdr:colOff>809625</xdr:colOff>
      <xdr:row>477</xdr:row>
      <xdr:rowOff>228600</xdr:rowOff>
    </xdr:to>
    <xdr:sp>
      <xdr:nvSpPr>
        <xdr:cNvPr id="65" name="Text Box 6"/>
        <xdr:cNvSpPr txBox="1">
          <a:spLocks noChangeArrowheads="1"/>
        </xdr:cNvSpPr>
      </xdr:nvSpPr>
      <xdr:spPr>
        <a:xfrm>
          <a:off x="266700" y="116757450"/>
          <a:ext cx="6610350" cy="5429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 Group has no dilution in its EPS in the current quarter and the previous year's corresponding quarter as there are no dilutive potential ordinary shares. </a:t>
          </a:r>
        </a:p>
      </xdr:txBody>
    </xdr:sp>
    <xdr:clientData/>
  </xdr:twoCellAnchor>
  <xdr:twoCellAnchor>
    <xdr:from>
      <xdr:col>1</xdr:col>
      <xdr:colOff>0</xdr:colOff>
      <xdr:row>470</xdr:row>
      <xdr:rowOff>0</xdr:rowOff>
    </xdr:from>
    <xdr:to>
      <xdr:col>14</xdr:col>
      <xdr:colOff>809625</xdr:colOff>
      <xdr:row>473</xdr:row>
      <xdr:rowOff>95250</xdr:rowOff>
    </xdr:to>
    <xdr:sp>
      <xdr:nvSpPr>
        <xdr:cNvPr id="66" name="Text Box 6"/>
        <xdr:cNvSpPr txBox="1">
          <a:spLocks noChangeArrowheads="1"/>
        </xdr:cNvSpPr>
      </xdr:nvSpPr>
      <xdr:spPr>
        <a:xfrm>
          <a:off x="266700" y="115443000"/>
          <a:ext cx="6610350" cy="7429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Basic EPS for the quarter is calculated by dividing the net profit attributable to ordinary equity holders by the weighted average number of ordinary shares in issue during the period.</a:t>
          </a:r>
        </a:p>
      </xdr:txBody>
    </xdr:sp>
    <xdr:clientData/>
  </xdr:twoCellAnchor>
  <xdr:twoCellAnchor>
    <xdr:from>
      <xdr:col>1</xdr:col>
      <xdr:colOff>0</xdr:colOff>
      <xdr:row>345</xdr:row>
      <xdr:rowOff>0</xdr:rowOff>
    </xdr:from>
    <xdr:to>
      <xdr:col>14</xdr:col>
      <xdr:colOff>819150</xdr:colOff>
      <xdr:row>347</xdr:row>
      <xdr:rowOff>209550</xdr:rowOff>
    </xdr:to>
    <xdr:sp>
      <xdr:nvSpPr>
        <xdr:cNvPr id="67" name="Text Box 23"/>
        <xdr:cNvSpPr txBox="1">
          <a:spLocks noChangeArrowheads="1"/>
        </xdr:cNvSpPr>
      </xdr:nvSpPr>
      <xdr:spPr>
        <a:xfrm>
          <a:off x="266700" y="84877275"/>
          <a:ext cx="6619875" cy="704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effective tax rate of the Group in the current quarter is lower than the statutory tax rate as a result of certain income which is not taxable for tax purposes and utilisation of unabsorbed business losses brought forward.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109"/>
  <sheetViews>
    <sheetView view="pageBreakPreview" zoomScale="75" zoomScaleNormal="75" zoomScaleSheetLayoutView="75" zoomScalePageLayoutView="0" workbookViewId="0" topLeftCell="A1">
      <selection activeCell="P289" sqref="P289"/>
    </sheetView>
  </sheetViews>
  <sheetFormatPr defaultColWidth="9.140625" defaultRowHeight="12.75"/>
  <cols>
    <col min="1" max="1" width="3.140625" style="12" customWidth="1"/>
    <col min="2" max="2" width="37.00390625" style="12" customWidth="1"/>
    <col min="3" max="3" width="15.8515625" style="13" customWidth="1"/>
    <col min="4" max="4" width="1.28515625" style="14" customWidth="1"/>
    <col min="5" max="5" width="15.140625" style="14" customWidth="1"/>
    <col min="6" max="6" width="0.85546875" style="14" customWidth="1"/>
    <col min="7" max="7" width="16.57421875" style="14" customWidth="1"/>
    <col min="8" max="8" width="0.9921875" style="14" customWidth="1"/>
    <col min="9" max="9" width="16.140625" style="14" customWidth="1"/>
    <col min="10" max="16384" width="9.140625" style="12" customWidth="1"/>
  </cols>
  <sheetData>
    <row r="1" ht="41.25" customHeight="1"/>
    <row r="2" spans="1:9" ht="18" customHeight="1">
      <c r="A2" s="226" t="s">
        <v>144</v>
      </c>
      <c r="B2" s="82"/>
      <c r="C2" s="83"/>
      <c r="D2" s="84"/>
      <c r="E2" s="84"/>
      <c r="F2" s="84"/>
      <c r="G2" s="84"/>
      <c r="H2" s="84"/>
      <c r="I2" s="80" t="s">
        <v>79</v>
      </c>
    </row>
    <row r="3" spans="1:9" ht="18" customHeight="1">
      <c r="A3" s="85" t="s">
        <v>78</v>
      </c>
      <c r="B3" s="82"/>
      <c r="C3" s="83"/>
      <c r="D3" s="84"/>
      <c r="E3" s="84"/>
      <c r="F3" s="84"/>
      <c r="G3" s="84"/>
      <c r="H3" s="84"/>
      <c r="I3" s="80" t="s">
        <v>314</v>
      </c>
    </row>
    <row r="4" ht="18" customHeight="1" thickBot="1"/>
    <row r="5" spans="1:9" ht="19.5" customHeight="1">
      <c r="A5" s="262" t="s">
        <v>80</v>
      </c>
      <c r="B5" s="87"/>
      <c r="C5" s="88"/>
      <c r="D5" s="89"/>
      <c r="E5" s="89"/>
      <c r="F5" s="89"/>
      <c r="G5" s="89"/>
      <c r="H5" s="89"/>
      <c r="I5" s="89"/>
    </row>
    <row r="6" spans="1:9" ht="19.5" customHeight="1" thickBot="1">
      <c r="A6" s="263" t="s">
        <v>294</v>
      </c>
      <c r="B6" s="90"/>
      <c r="C6" s="91"/>
      <c r="D6" s="92"/>
      <c r="E6" s="92"/>
      <c r="F6" s="92"/>
      <c r="G6" s="92"/>
      <c r="H6" s="92"/>
      <c r="I6" s="92"/>
    </row>
    <row r="7" ht="18" customHeight="1">
      <c r="A7" s="11"/>
    </row>
    <row r="8" spans="1:9" ht="18" customHeight="1">
      <c r="A8" s="82"/>
      <c r="B8" s="82"/>
      <c r="C8" s="560"/>
      <c r="D8" s="560"/>
      <c r="E8" s="560"/>
      <c r="F8" s="84"/>
      <c r="G8" s="560"/>
      <c r="H8" s="560"/>
      <c r="I8" s="560"/>
    </row>
    <row r="9" spans="1:9" s="228" customFormat="1" ht="18" customHeight="1">
      <c r="A9" s="264"/>
      <c r="B9" s="264"/>
      <c r="C9" s="561" t="s">
        <v>0</v>
      </c>
      <c r="D9" s="561"/>
      <c r="E9" s="561"/>
      <c r="F9" s="265"/>
      <c r="G9" s="561" t="s">
        <v>1</v>
      </c>
      <c r="H9" s="561"/>
      <c r="I9" s="561"/>
    </row>
    <row r="10" spans="1:9" s="228" customFormat="1" ht="18" customHeight="1">
      <c r="A10" s="264"/>
      <c r="B10" s="264"/>
      <c r="C10" s="266" t="str">
        <f>+G10</f>
        <v>30.09.2010</v>
      </c>
      <c r="D10" s="267"/>
      <c r="E10" s="267" t="str">
        <f>+I10</f>
        <v>30.09.2009</v>
      </c>
      <c r="F10" s="268"/>
      <c r="G10" s="266" t="s">
        <v>288</v>
      </c>
      <c r="H10" s="268"/>
      <c r="I10" s="267" t="s">
        <v>287</v>
      </c>
    </row>
    <row r="11" spans="1:9" s="228" customFormat="1" ht="18" customHeight="1">
      <c r="A11" s="264"/>
      <c r="B11" s="264"/>
      <c r="C11" s="269" t="s">
        <v>4</v>
      </c>
      <c r="D11" s="259"/>
      <c r="E11" s="259" t="s">
        <v>4</v>
      </c>
      <c r="F11" s="265"/>
      <c r="G11" s="269" t="s">
        <v>4</v>
      </c>
      <c r="H11" s="265"/>
      <c r="I11" s="259" t="s">
        <v>4</v>
      </c>
    </row>
    <row r="12" spans="1:9" s="228" customFormat="1" ht="18" customHeight="1">
      <c r="A12" s="264"/>
      <c r="B12" s="264"/>
      <c r="C12" s="260"/>
      <c r="D12" s="265"/>
      <c r="E12" s="265"/>
      <c r="F12" s="265" t="s">
        <v>8</v>
      </c>
      <c r="G12" s="260"/>
      <c r="H12" s="265"/>
      <c r="I12" s="265"/>
    </row>
    <row r="13" spans="1:9" s="228" customFormat="1" ht="18" customHeight="1">
      <c r="A13" s="261" t="s">
        <v>17</v>
      </c>
      <c r="B13" s="264" t="s">
        <v>5</v>
      </c>
      <c r="C13" s="498">
        <f>+'Stmt Comprehensive income'!C13</f>
        <v>74624000</v>
      </c>
      <c r="D13" s="281"/>
      <c r="E13" s="244">
        <f>+'Stmt Comprehensive income'!E13</f>
        <v>59882000</v>
      </c>
      <c r="F13" s="281"/>
      <c r="G13" s="498">
        <f>+'Stmt Comprehensive income'!G13</f>
        <v>133508000</v>
      </c>
      <c r="H13" s="270"/>
      <c r="I13" s="239">
        <f>+'Stmt Comprehensive income'!I13</f>
        <v>126865000</v>
      </c>
    </row>
    <row r="14" spans="1:9" s="228" customFormat="1" ht="18" customHeight="1">
      <c r="A14" s="264"/>
      <c r="B14" s="264"/>
      <c r="C14" s="493"/>
      <c r="D14" s="509"/>
      <c r="E14" s="238"/>
      <c r="F14" s="509"/>
      <c r="G14" s="493"/>
      <c r="H14" s="271"/>
      <c r="I14" s="232"/>
    </row>
    <row r="15" spans="1:9" s="274" customFormat="1" ht="18" customHeight="1">
      <c r="A15" s="272" t="s">
        <v>18</v>
      </c>
      <c r="B15" s="273" t="s">
        <v>38</v>
      </c>
      <c r="C15" s="498">
        <f>+'Stmt Comprehensive income'!C23</f>
        <v>41299000</v>
      </c>
      <c r="D15" s="281"/>
      <c r="E15" s="244">
        <f>+'Stmt Comprehensive income'!E23</f>
        <v>24974000</v>
      </c>
      <c r="F15" s="281"/>
      <c r="G15" s="498">
        <f>+'Stmt Comprehensive income'!G23</f>
        <v>75039000</v>
      </c>
      <c r="H15" s="270"/>
      <c r="I15" s="239">
        <f>+'Stmt Comprehensive income'!I23</f>
        <v>49933000</v>
      </c>
    </row>
    <row r="16" spans="1:9" s="274" customFormat="1" ht="18" customHeight="1">
      <c r="A16" s="273"/>
      <c r="B16" s="273"/>
      <c r="C16" s="498"/>
      <c r="D16" s="281"/>
      <c r="E16" s="244"/>
      <c r="F16" s="281"/>
      <c r="G16" s="498"/>
      <c r="H16" s="270"/>
      <c r="I16" s="239"/>
    </row>
    <row r="17" spans="1:9" s="274" customFormat="1" ht="18" customHeight="1">
      <c r="A17" s="272" t="s">
        <v>19</v>
      </c>
      <c r="B17" s="273" t="s">
        <v>39</v>
      </c>
      <c r="C17" s="498">
        <f>'Stmt Comprehensive income'!C26</f>
        <v>31238000</v>
      </c>
      <c r="D17" s="281"/>
      <c r="E17" s="244">
        <f>'Stmt Comprehensive income'!E26</f>
        <v>18914000</v>
      </c>
      <c r="F17" s="281"/>
      <c r="G17" s="498">
        <f>'Stmt Comprehensive income'!G26</f>
        <v>54874000</v>
      </c>
      <c r="H17" s="270"/>
      <c r="I17" s="239">
        <f>'Stmt Comprehensive income'!I26</f>
        <v>37447000</v>
      </c>
    </row>
    <row r="18" spans="1:9" s="274" customFormat="1" ht="18" customHeight="1">
      <c r="A18" s="272"/>
      <c r="B18" s="273"/>
      <c r="C18" s="498"/>
      <c r="D18" s="281"/>
      <c r="E18" s="244"/>
      <c r="F18" s="281"/>
      <c r="G18" s="498"/>
      <c r="H18" s="270"/>
      <c r="I18" s="239"/>
    </row>
    <row r="19" spans="1:9" s="274" customFormat="1" ht="18" customHeight="1">
      <c r="A19" s="272" t="s">
        <v>20</v>
      </c>
      <c r="B19" s="273" t="s">
        <v>226</v>
      </c>
      <c r="C19" s="498"/>
      <c r="D19" s="281"/>
      <c r="E19" s="244"/>
      <c r="F19" s="281"/>
      <c r="G19" s="498"/>
      <c r="H19" s="270"/>
      <c r="I19" s="239"/>
    </row>
    <row r="20" spans="1:9" s="274" customFormat="1" ht="18" customHeight="1">
      <c r="A20" s="273"/>
      <c r="B20" s="273" t="s">
        <v>227</v>
      </c>
      <c r="C20" s="498">
        <f>'Stmt Comprehensive income'!C40</f>
        <v>31238000</v>
      </c>
      <c r="D20" s="281"/>
      <c r="E20" s="244">
        <f>'Stmt Comprehensive income'!E40</f>
        <v>18914000</v>
      </c>
      <c r="F20" s="281"/>
      <c r="G20" s="498">
        <f>+'Stmt Comprehensive income'!G40</f>
        <v>54874000</v>
      </c>
      <c r="H20" s="270"/>
      <c r="I20" s="239">
        <f>+'Stmt Comprehensive income'!I40</f>
        <v>37447000</v>
      </c>
    </row>
    <row r="21" spans="1:9" s="274" customFormat="1" ht="18" customHeight="1">
      <c r="A21" s="273"/>
      <c r="B21" s="273"/>
      <c r="C21" s="332"/>
      <c r="D21" s="281"/>
      <c r="E21" s="319"/>
      <c r="F21" s="281"/>
      <c r="G21" s="332"/>
      <c r="H21" s="270"/>
      <c r="I21" s="270"/>
    </row>
    <row r="22" spans="1:7" s="274" customFormat="1" ht="18" customHeight="1">
      <c r="A22" s="272" t="s">
        <v>21</v>
      </c>
      <c r="B22" s="273" t="s">
        <v>279</v>
      </c>
      <c r="C22" s="403"/>
      <c r="G22" s="403"/>
    </row>
    <row r="23" spans="1:9" s="274" customFormat="1" ht="18" customHeight="1">
      <c r="A23" s="272"/>
      <c r="B23" s="273" t="s">
        <v>280</v>
      </c>
      <c r="C23" s="544">
        <f>+'Stmt Comprehensive income'!C44</f>
        <v>3.992632839590435</v>
      </c>
      <c r="D23" s="270"/>
      <c r="E23" s="275">
        <f>'Stmt Comprehensive income'!E44</f>
        <v>2.517982259367882</v>
      </c>
      <c r="F23" s="270"/>
      <c r="G23" s="544">
        <f>+'Stmt Comprehensive income'!G44</f>
        <v>7.0142831943020605</v>
      </c>
      <c r="H23" s="270"/>
      <c r="I23" s="275">
        <f>+'Stmt Comprehensive income'!I44</f>
        <v>5.121489549683112</v>
      </c>
    </row>
    <row r="24" spans="1:9" s="274" customFormat="1" ht="18" customHeight="1">
      <c r="A24" s="273"/>
      <c r="B24" s="273"/>
      <c r="C24" s="332"/>
      <c r="D24" s="270"/>
      <c r="E24" s="270"/>
      <c r="F24" s="270"/>
      <c r="G24" s="332"/>
      <c r="H24" s="270"/>
      <c r="I24" s="270"/>
    </row>
    <row r="25" spans="1:9" s="274" customFormat="1" ht="18" customHeight="1">
      <c r="A25" s="388" t="s">
        <v>22</v>
      </c>
      <c r="B25" s="389" t="s">
        <v>228</v>
      </c>
      <c r="C25" s="332"/>
      <c r="D25" s="270"/>
      <c r="E25" s="270"/>
      <c r="F25" s="270"/>
      <c r="G25" s="332"/>
      <c r="H25" s="270"/>
      <c r="I25" s="270"/>
    </row>
    <row r="26" spans="2:9" s="403" customFormat="1" ht="18" customHeight="1">
      <c r="B26" s="389" t="s">
        <v>229</v>
      </c>
      <c r="C26" s="367">
        <v>0</v>
      </c>
      <c r="D26" s="402"/>
      <c r="E26" s="367">
        <v>0</v>
      </c>
      <c r="F26" s="402"/>
      <c r="G26" s="367">
        <v>0</v>
      </c>
      <c r="H26" s="402"/>
      <c r="I26" s="367">
        <v>0</v>
      </c>
    </row>
    <row r="27" spans="1:9" s="274" customFormat="1" ht="18" customHeight="1">
      <c r="A27" s="272"/>
      <c r="B27" s="273"/>
      <c r="C27" s="283"/>
      <c r="D27" s="270"/>
      <c r="E27" s="270"/>
      <c r="F27" s="270"/>
      <c r="G27" s="332"/>
      <c r="H27" s="270"/>
      <c r="I27" s="270"/>
    </row>
    <row r="28" spans="1:9" s="240" customFormat="1" ht="18" customHeight="1">
      <c r="A28" s="227"/>
      <c r="B28" s="227"/>
      <c r="C28" s="227"/>
      <c r="D28" s="227"/>
      <c r="E28" s="227"/>
      <c r="F28" s="227"/>
      <c r="G28" s="227"/>
      <c r="H28" s="227"/>
      <c r="I28" s="227"/>
    </row>
    <row r="29" spans="1:9" s="240" customFormat="1" ht="18" customHeight="1">
      <c r="A29" s="227"/>
      <c r="B29" s="227"/>
      <c r="C29" s="227"/>
      <c r="D29" s="227"/>
      <c r="E29" s="313" t="s">
        <v>135</v>
      </c>
      <c r="F29" s="227"/>
      <c r="G29" s="227"/>
      <c r="H29" s="227"/>
      <c r="I29" s="230" t="s">
        <v>136</v>
      </c>
    </row>
    <row r="30" spans="1:9" s="240" customFormat="1" ht="18" customHeight="1">
      <c r="A30" s="227"/>
      <c r="B30" s="227"/>
      <c r="C30" s="227"/>
      <c r="D30" s="227"/>
      <c r="E30" s="313" t="s">
        <v>61</v>
      </c>
      <c r="F30" s="227"/>
      <c r="G30" s="227"/>
      <c r="H30" s="227"/>
      <c r="I30" s="230" t="s">
        <v>40</v>
      </c>
    </row>
    <row r="31" spans="1:9" s="240" customFormat="1" ht="18" customHeight="1">
      <c r="A31" s="227"/>
      <c r="B31" s="227"/>
      <c r="C31" s="227"/>
      <c r="D31" s="227"/>
      <c r="E31" s="313" t="s">
        <v>16</v>
      </c>
      <c r="F31" s="227"/>
      <c r="G31" s="227"/>
      <c r="H31" s="227"/>
      <c r="I31" s="230" t="s">
        <v>41</v>
      </c>
    </row>
    <row r="32" spans="1:9" s="274" customFormat="1" ht="18" customHeight="1">
      <c r="A32" s="272" t="s">
        <v>23</v>
      </c>
      <c r="B32" s="273" t="s">
        <v>230</v>
      </c>
      <c r="C32" s="276"/>
      <c r="D32" s="270"/>
      <c r="E32" s="281"/>
      <c r="F32" s="270"/>
      <c r="G32" s="276"/>
      <c r="H32" s="270"/>
      <c r="I32" s="270"/>
    </row>
    <row r="33" spans="1:9" s="274" customFormat="1" ht="18" customHeight="1">
      <c r="A33" s="272"/>
      <c r="B33" s="273" t="s">
        <v>232</v>
      </c>
      <c r="C33" s="276"/>
      <c r="D33" s="270"/>
      <c r="E33" s="281"/>
      <c r="F33" s="270"/>
      <c r="G33" s="276"/>
      <c r="H33" s="270"/>
      <c r="I33" s="270"/>
    </row>
    <row r="34" spans="1:9" s="274" customFormat="1" ht="18" customHeight="1">
      <c r="A34" s="273"/>
      <c r="B34" s="273" t="s">
        <v>231</v>
      </c>
      <c r="C34" s="276"/>
      <c r="D34" s="277"/>
      <c r="E34" s="545">
        <f>+'Stmt of financial position'!D63</f>
        <v>0.5130559867075665</v>
      </c>
      <c r="F34" s="279"/>
      <c r="G34" s="280"/>
      <c r="H34" s="279"/>
      <c r="I34" s="278">
        <f>+'Stmt of financial position'!F63</f>
        <v>0.5355812190724616</v>
      </c>
    </row>
    <row r="35" spans="1:9" s="274" customFormat="1" ht="18" customHeight="1">
      <c r="A35" s="273"/>
      <c r="B35" s="273"/>
      <c r="C35" s="276"/>
      <c r="D35" s="277"/>
      <c r="E35" s="278"/>
      <c r="F35" s="279"/>
      <c r="G35" s="280"/>
      <c r="H35" s="279"/>
      <c r="I35" s="278"/>
    </row>
    <row r="36" spans="1:9" s="274" customFormat="1" ht="18" customHeight="1">
      <c r="A36" s="272"/>
      <c r="B36" s="273"/>
      <c r="C36" s="276"/>
      <c r="D36" s="270"/>
      <c r="E36" s="270"/>
      <c r="F36" s="270"/>
      <c r="G36" s="276"/>
      <c r="H36" s="270"/>
      <c r="I36" s="270"/>
    </row>
    <row r="37" spans="1:9" s="274" customFormat="1" ht="18" customHeight="1">
      <c r="A37" s="272"/>
      <c r="B37" s="273"/>
      <c r="C37" s="561" t="s">
        <v>0</v>
      </c>
      <c r="D37" s="561"/>
      <c r="E37" s="561"/>
      <c r="F37" s="265"/>
      <c r="G37" s="561" t="s">
        <v>1</v>
      </c>
      <c r="H37" s="561"/>
      <c r="I37" s="561"/>
    </row>
    <row r="38" spans="1:9" s="274" customFormat="1" ht="18" customHeight="1">
      <c r="A38" s="273"/>
      <c r="B38" s="273"/>
      <c r="C38" s="546" t="str">
        <f>+G38</f>
        <v>30.09.2010</v>
      </c>
      <c r="D38" s="547"/>
      <c r="E38" s="547" t="str">
        <f>+I38</f>
        <v>30.09.2009</v>
      </c>
      <c r="F38" s="548"/>
      <c r="G38" s="546" t="str">
        <f>+G10</f>
        <v>30.09.2010</v>
      </c>
      <c r="H38" s="268"/>
      <c r="I38" s="267" t="str">
        <f>+I10</f>
        <v>30.09.2009</v>
      </c>
    </row>
    <row r="39" spans="1:9" s="274" customFormat="1" ht="18" customHeight="1">
      <c r="A39" s="273"/>
      <c r="B39" s="273"/>
      <c r="C39" s="549" t="s">
        <v>4</v>
      </c>
      <c r="D39" s="550"/>
      <c r="E39" s="550" t="s">
        <v>4</v>
      </c>
      <c r="F39" s="551"/>
      <c r="G39" s="549" t="s">
        <v>4</v>
      </c>
      <c r="H39" s="265"/>
      <c r="I39" s="259" t="s">
        <v>4</v>
      </c>
    </row>
    <row r="40" spans="1:9" s="274" customFormat="1" ht="18" customHeight="1">
      <c r="A40" s="273"/>
      <c r="B40" s="273"/>
      <c r="C40" s="549"/>
      <c r="D40" s="550"/>
      <c r="E40" s="550"/>
      <c r="F40" s="551"/>
      <c r="G40" s="549"/>
      <c r="H40" s="265"/>
      <c r="I40" s="259"/>
    </row>
    <row r="41" spans="1:9" s="274" customFormat="1" ht="18" customHeight="1">
      <c r="A41" s="272" t="s">
        <v>81</v>
      </c>
      <c r="B41" s="273" t="s">
        <v>82</v>
      </c>
      <c r="C41" s="498">
        <v>2138000</v>
      </c>
      <c r="D41" s="281"/>
      <c r="E41" s="244">
        <v>1149000</v>
      </c>
      <c r="F41" s="282"/>
      <c r="G41" s="498">
        <v>3808000</v>
      </c>
      <c r="H41" s="282"/>
      <c r="I41" s="244">
        <v>2172000</v>
      </c>
    </row>
    <row r="42" spans="1:9" s="274" customFormat="1" ht="18" customHeight="1">
      <c r="A42" s="273"/>
      <c r="B42" s="273"/>
      <c r="C42" s="283"/>
      <c r="D42" s="281"/>
      <c r="E42" s="281"/>
      <c r="F42" s="281"/>
      <c r="G42" s="283"/>
      <c r="H42" s="281"/>
      <c r="I42" s="281"/>
    </row>
    <row r="43" spans="1:9" s="274" customFormat="1" ht="18" customHeight="1">
      <c r="A43" s="272" t="s">
        <v>84</v>
      </c>
      <c r="B43" s="273" t="s">
        <v>83</v>
      </c>
      <c r="C43" s="498">
        <f>-'Stmt Comprehensive income'!C21</f>
        <v>6000</v>
      </c>
      <c r="D43" s="283">
        <f>-'Stmt Comprehensive income'!D21</f>
        <v>0</v>
      </c>
      <c r="E43" s="244">
        <f>-'Stmt Comprehensive income'!E21</f>
        <v>9000</v>
      </c>
      <c r="F43" s="282"/>
      <c r="G43" s="498">
        <f>-'Stmt Comprehensive income'!G21</f>
        <v>12000</v>
      </c>
      <c r="H43" s="282"/>
      <c r="I43" s="244">
        <f>-'Stmt Comprehensive income'!I21</f>
        <v>19000</v>
      </c>
    </row>
    <row r="44" spans="1:9" s="16" customFormat="1" ht="18" customHeight="1">
      <c r="A44" s="95"/>
      <c r="B44" s="95"/>
      <c r="C44" s="96"/>
      <c r="D44" s="54"/>
      <c r="F44" s="54"/>
      <c r="G44" s="96"/>
      <c r="H44" s="54"/>
      <c r="I44" s="54"/>
    </row>
    <row r="45" spans="1:9" s="16" customFormat="1" ht="18" customHeight="1">
      <c r="A45" s="95"/>
      <c r="B45" s="95"/>
      <c r="C45" s="96"/>
      <c r="D45" s="54"/>
      <c r="E45" s="54"/>
      <c r="F45" s="54"/>
      <c r="G45" s="96"/>
      <c r="H45" s="54"/>
      <c r="I45" s="54"/>
    </row>
    <row r="46" spans="1:9" s="16" customFormat="1" ht="18.75">
      <c r="A46" s="95"/>
      <c r="B46" s="95"/>
      <c r="C46" s="96"/>
      <c r="D46" s="54"/>
      <c r="E46" s="54"/>
      <c r="F46" s="54"/>
      <c r="G46" s="96"/>
      <c r="H46" s="54"/>
      <c r="I46" s="54"/>
    </row>
    <row r="47" spans="1:9" s="16" customFormat="1" ht="18.75">
      <c r="A47" s="95"/>
      <c r="B47" s="95"/>
      <c r="C47" s="96"/>
      <c r="D47" s="54"/>
      <c r="E47" s="54"/>
      <c r="F47" s="54"/>
      <c r="G47" s="96"/>
      <c r="H47" s="54"/>
      <c r="I47" s="54"/>
    </row>
    <row r="48" spans="1:9" s="16" customFormat="1" ht="18.75">
      <c r="A48" s="95"/>
      <c r="B48" s="95"/>
      <c r="C48" s="96"/>
      <c r="D48" s="54"/>
      <c r="E48" s="54"/>
      <c r="F48" s="54"/>
      <c r="G48" s="96"/>
      <c r="H48" s="54"/>
      <c r="I48" s="54"/>
    </row>
    <row r="49" spans="3:9" s="16" customFormat="1" ht="18">
      <c r="C49" s="4"/>
      <c r="D49" s="5"/>
      <c r="E49" s="5"/>
      <c r="F49" s="5"/>
      <c r="G49" s="4"/>
      <c r="H49" s="5"/>
      <c r="I49" s="5"/>
    </row>
    <row r="50" spans="3:9" s="16" customFormat="1" ht="18">
      <c r="C50" s="4"/>
      <c r="D50" s="5"/>
      <c r="E50" s="5"/>
      <c r="F50" s="5"/>
      <c r="G50" s="4"/>
      <c r="H50" s="5"/>
      <c r="I50" s="5"/>
    </row>
    <row r="51" spans="3:9" s="16" customFormat="1" ht="18">
      <c r="C51" s="4"/>
      <c r="D51" s="5"/>
      <c r="E51" s="5"/>
      <c r="F51" s="5"/>
      <c r="G51" s="4"/>
      <c r="H51" s="5"/>
      <c r="I51" s="5"/>
    </row>
    <row r="52" spans="3:9" s="16" customFormat="1" ht="18">
      <c r="C52" s="4"/>
      <c r="D52" s="5"/>
      <c r="E52" s="5"/>
      <c r="F52" s="5"/>
      <c r="G52" s="4"/>
      <c r="H52" s="5"/>
      <c r="I52" s="5"/>
    </row>
    <row r="53" spans="3:9" s="16" customFormat="1" ht="18">
      <c r="C53" s="4"/>
      <c r="D53" s="5"/>
      <c r="E53" s="5"/>
      <c r="F53" s="5"/>
      <c r="G53" s="4"/>
      <c r="H53" s="5"/>
      <c r="I53" s="5"/>
    </row>
    <row r="54" spans="3:9" s="16" customFormat="1" ht="18">
      <c r="C54" s="4"/>
      <c r="D54" s="5"/>
      <c r="E54" s="5"/>
      <c r="F54" s="5"/>
      <c r="G54" s="4"/>
      <c r="H54" s="5"/>
      <c r="I54" s="5"/>
    </row>
    <row r="55" spans="1:9" s="16" customFormat="1" ht="18">
      <c r="A55" s="15"/>
      <c r="C55" s="4"/>
      <c r="D55" s="5"/>
      <c r="E55" s="5"/>
      <c r="F55" s="5"/>
      <c r="G55" s="4"/>
      <c r="H55" s="5"/>
      <c r="I55" s="5"/>
    </row>
    <row r="56" spans="3:9" s="16" customFormat="1" ht="18">
      <c r="C56" s="4"/>
      <c r="D56" s="5"/>
      <c r="E56" s="5"/>
      <c r="F56" s="5"/>
      <c r="G56" s="4"/>
      <c r="H56" s="5"/>
      <c r="I56" s="5"/>
    </row>
    <row r="57" spans="3:9" s="16" customFormat="1" ht="18">
      <c r="C57" s="4"/>
      <c r="D57" s="5"/>
      <c r="E57" s="5"/>
      <c r="F57" s="5"/>
      <c r="G57" s="4"/>
      <c r="H57" s="5"/>
      <c r="I57" s="5"/>
    </row>
    <row r="58" spans="3:9" s="16" customFormat="1" ht="18">
      <c r="C58" s="4"/>
      <c r="D58" s="5"/>
      <c r="E58" s="5"/>
      <c r="F58" s="5"/>
      <c r="G58" s="4"/>
      <c r="H58" s="5"/>
      <c r="I58" s="5"/>
    </row>
    <row r="59" spans="3:9" s="16" customFormat="1" ht="18">
      <c r="C59" s="17"/>
      <c r="D59" s="5"/>
      <c r="E59" s="215"/>
      <c r="F59" s="5"/>
      <c r="G59" s="17"/>
      <c r="H59" s="5"/>
      <c r="I59" s="215"/>
    </row>
    <row r="60" spans="3:9" s="16" customFormat="1" ht="18">
      <c r="C60" s="4"/>
      <c r="D60" s="5"/>
      <c r="E60" s="5"/>
      <c r="F60" s="5"/>
      <c r="G60" s="4"/>
      <c r="H60" s="5"/>
      <c r="I60" s="5"/>
    </row>
    <row r="61" spans="2:9" s="16" customFormat="1" ht="18">
      <c r="B61" s="15"/>
      <c r="C61" s="4"/>
      <c r="D61" s="5"/>
      <c r="E61" s="5"/>
      <c r="F61" s="5"/>
      <c r="G61" s="4"/>
      <c r="H61" s="5"/>
      <c r="I61" s="5"/>
    </row>
    <row r="62" spans="3:9" s="16" customFormat="1" ht="18">
      <c r="C62" s="4"/>
      <c r="D62" s="5"/>
      <c r="E62" s="5"/>
      <c r="F62" s="5"/>
      <c r="G62" s="4"/>
      <c r="H62" s="5"/>
      <c r="I62" s="5"/>
    </row>
    <row r="63" spans="3:9" s="16" customFormat="1" ht="18">
      <c r="C63" s="4"/>
      <c r="D63" s="5"/>
      <c r="E63" s="5"/>
      <c r="F63" s="5"/>
      <c r="G63" s="4"/>
      <c r="H63" s="5"/>
      <c r="I63" s="5"/>
    </row>
    <row r="64" spans="3:9" s="16" customFormat="1" ht="18">
      <c r="C64" s="4"/>
      <c r="D64" s="5"/>
      <c r="E64" s="5"/>
      <c r="F64" s="5"/>
      <c r="G64" s="4"/>
      <c r="H64" s="5"/>
      <c r="I64" s="5"/>
    </row>
    <row r="65" spans="3:9" s="16" customFormat="1" ht="18">
      <c r="C65" s="4"/>
      <c r="D65" s="5"/>
      <c r="E65" s="5"/>
      <c r="F65" s="5"/>
      <c r="G65" s="4"/>
      <c r="H65" s="5"/>
      <c r="I65" s="5"/>
    </row>
    <row r="66" spans="3:9" s="16" customFormat="1" ht="18">
      <c r="C66" s="4"/>
      <c r="D66" s="5"/>
      <c r="E66" s="5"/>
      <c r="F66" s="5"/>
      <c r="G66" s="4"/>
      <c r="H66" s="5"/>
      <c r="I66" s="5"/>
    </row>
    <row r="67" spans="3:9" s="16" customFormat="1" ht="18">
      <c r="C67" s="4"/>
      <c r="D67" s="5"/>
      <c r="E67" s="5"/>
      <c r="F67" s="5"/>
      <c r="G67" s="4"/>
      <c r="H67" s="5"/>
      <c r="I67" s="5"/>
    </row>
    <row r="68" spans="3:9" s="16" customFormat="1" ht="18">
      <c r="C68" s="4"/>
      <c r="D68" s="5"/>
      <c r="E68" s="5"/>
      <c r="F68" s="5"/>
      <c r="G68" s="4"/>
      <c r="H68" s="5"/>
      <c r="I68" s="5"/>
    </row>
    <row r="69" spans="3:9" s="16" customFormat="1" ht="18">
      <c r="C69" s="4"/>
      <c r="D69" s="5"/>
      <c r="E69" s="5"/>
      <c r="F69" s="5"/>
      <c r="G69" s="5"/>
      <c r="H69" s="5"/>
      <c r="I69" s="5"/>
    </row>
    <row r="70" spans="3:9" s="16" customFormat="1" ht="18">
      <c r="C70" s="4"/>
      <c r="D70" s="5"/>
      <c r="E70" s="5"/>
      <c r="F70" s="5"/>
      <c r="G70" s="5"/>
      <c r="H70" s="5"/>
      <c r="I70" s="5"/>
    </row>
    <row r="71" spans="3:9" s="16" customFormat="1" ht="18">
      <c r="C71" s="4"/>
      <c r="D71" s="5"/>
      <c r="E71" s="5"/>
      <c r="F71" s="5"/>
      <c r="G71" s="5"/>
      <c r="H71" s="5"/>
      <c r="I71" s="5"/>
    </row>
    <row r="72" spans="3:9" s="16" customFormat="1" ht="18">
      <c r="C72" s="4"/>
      <c r="D72" s="5"/>
      <c r="E72" s="5"/>
      <c r="F72" s="5"/>
      <c r="G72" s="5"/>
      <c r="H72" s="5"/>
      <c r="I72" s="5"/>
    </row>
    <row r="73" spans="3:9" s="16" customFormat="1" ht="18">
      <c r="C73" s="4"/>
      <c r="D73" s="5"/>
      <c r="E73" s="5"/>
      <c r="F73" s="5"/>
      <c r="G73" s="5"/>
      <c r="H73" s="5"/>
      <c r="I73" s="5"/>
    </row>
    <row r="74" spans="3:9" s="16" customFormat="1" ht="18">
      <c r="C74" s="4"/>
      <c r="D74" s="5"/>
      <c r="E74" s="5"/>
      <c r="F74" s="5"/>
      <c r="G74" s="5"/>
      <c r="H74" s="5"/>
      <c r="I74" s="5"/>
    </row>
    <row r="75" spans="3:9" s="16" customFormat="1" ht="18">
      <c r="C75" s="4"/>
      <c r="D75" s="5"/>
      <c r="E75" s="5"/>
      <c r="F75" s="5"/>
      <c r="G75" s="5"/>
      <c r="H75" s="5"/>
      <c r="I75" s="5"/>
    </row>
    <row r="76" spans="3:9" s="16" customFormat="1" ht="18">
      <c r="C76" s="4"/>
      <c r="D76" s="5"/>
      <c r="E76" s="5"/>
      <c r="F76" s="5"/>
      <c r="G76" s="5"/>
      <c r="H76" s="5"/>
      <c r="I76" s="5"/>
    </row>
    <row r="77" spans="3:9" s="16" customFormat="1" ht="18">
      <c r="C77" s="4"/>
      <c r="D77" s="5"/>
      <c r="E77" s="5"/>
      <c r="F77" s="5"/>
      <c r="G77" s="5"/>
      <c r="H77" s="5"/>
      <c r="I77" s="5"/>
    </row>
    <row r="78" spans="3:9" s="16" customFormat="1" ht="18">
      <c r="C78" s="4"/>
      <c r="D78" s="5"/>
      <c r="E78" s="5"/>
      <c r="F78" s="5"/>
      <c r="G78" s="5"/>
      <c r="H78" s="5"/>
      <c r="I78" s="5"/>
    </row>
    <row r="79" spans="3:9" s="16" customFormat="1" ht="18">
      <c r="C79" s="4"/>
      <c r="D79" s="5"/>
      <c r="E79" s="5"/>
      <c r="F79" s="5"/>
      <c r="G79" s="5"/>
      <c r="H79" s="5"/>
      <c r="I79" s="5"/>
    </row>
    <row r="80" spans="3:9" s="16" customFormat="1" ht="18">
      <c r="C80" s="4"/>
      <c r="D80" s="5"/>
      <c r="E80" s="5"/>
      <c r="F80" s="5"/>
      <c r="G80" s="5"/>
      <c r="H80" s="5"/>
      <c r="I80" s="5"/>
    </row>
    <row r="81" spans="3:9" s="16" customFormat="1" ht="18">
      <c r="C81" s="4"/>
      <c r="D81" s="5"/>
      <c r="E81" s="5"/>
      <c r="F81" s="5"/>
      <c r="G81" s="5"/>
      <c r="H81" s="5"/>
      <c r="I81" s="5"/>
    </row>
    <row r="82" spans="3:9" s="16" customFormat="1" ht="18">
      <c r="C82" s="18"/>
      <c r="D82" s="19"/>
      <c r="E82" s="19"/>
      <c r="F82" s="19"/>
      <c r="G82" s="19"/>
      <c r="H82" s="19"/>
      <c r="I82" s="19"/>
    </row>
    <row r="83" spans="3:9" s="16" customFormat="1" ht="18">
      <c r="C83" s="18"/>
      <c r="D83" s="19"/>
      <c r="E83" s="19"/>
      <c r="F83" s="19"/>
      <c r="G83" s="19"/>
      <c r="H83" s="19"/>
      <c r="I83" s="19"/>
    </row>
    <row r="84" spans="3:9" s="16" customFormat="1" ht="18">
      <c r="C84" s="18"/>
      <c r="D84" s="19"/>
      <c r="E84" s="19"/>
      <c r="F84" s="19"/>
      <c r="G84" s="19"/>
      <c r="H84" s="19"/>
      <c r="I84" s="19"/>
    </row>
    <row r="85" spans="3:9" s="16" customFormat="1" ht="18">
      <c r="C85" s="18"/>
      <c r="D85" s="19"/>
      <c r="E85" s="19"/>
      <c r="F85" s="19"/>
      <c r="G85" s="19"/>
      <c r="H85" s="19"/>
      <c r="I85" s="19"/>
    </row>
    <row r="86" spans="3:9" s="16" customFormat="1" ht="18">
      <c r="C86" s="18"/>
      <c r="D86" s="19"/>
      <c r="E86" s="19"/>
      <c r="F86" s="19"/>
      <c r="G86" s="19"/>
      <c r="H86" s="19"/>
      <c r="I86" s="19"/>
    </row>
    <row r="87" spans="3:9" s="16" customFormat="1" ht="18">
      <c r="C87" s="18"/>
      <c r="D87" s="19"/>
      <c r="E87" s="19"/>
      <c r="F87" s="19"/>
      <c r="G87" s="19"/>
      <c r="H87" s="19"/>
      <c r="I87" s="19"/>
    </row>
    <row r="88" spans="3:9" s="16" customFormat="1" ht="18">
      <c r="C88" s="18"/>
      <c r="D88" s="19"/>
      <c r="E88" s="19"/>
      <c r="F88" s="19"/>
      <c r="G88" s="19"/>
      <c r="H88" s="19"/>
      <c r="I88" s="19"/>
    </row>
    <row r="89" spans="3:9" s="16" customFormat="1" ht="18">
      <c r="C89" s="18"/>
      <c r="D89" s="19"/>
      <c r="E89" s="19"/>
      <c r="F89" s="19"/>
      <c r="G89" s="19"/>
      <c r="H89" s="19"/>
      <c r="I89" s="19"/>
    </row>
    <row r="90" spans="3:9" s="16" customFormat="1" ht="18">
      <c r="C90" s="18"/>
      <c r="D90" s="19"/>
      <c r="E90" s="19"/>
      <c r="F90" s="19"/>
      <c r="G90" s="19"/>
      <c r="H90" s="19"/>
      <c r="I90" s="19"/>
    </row>
    <row r="91" spans="3:9" s="16" customFormat="1" ht="18">
      <c r="C91" s="18"/>
      <c r="D91" s="19"/>
      <c r="E91" s="19"/>
      <c r="F91" s="19"/>
      <c r="G91" s="19"/>
      <c r="H91" s="19"/>
      <c r="I91" s="19"/>
    </row>
    <row r="92" spans="3:9" s="16" customFormat="1" ht="18">
      <c r="C92" s="18"/>
      <c r="D92" s="19"/>
      <c r="E92" s="19"/>
      <c r="F92" s="19"/>
      <c r="G92" s="19"/>
      <c r="H92" s="19"/>
      <c r="I92" s="19"/>
    </row>
    <row r="93" spans="3:9" s="16" customFormat="1" ht="18">
      <c r="C93" s="18"/>
      <c r="D93" s="19"/>
      <c r="E93" s="19"/>
      <c r="F93" s="19"/>
      <c r="G93" s="19"/>
      <c r="H93" s="19"/>
      <c r="I93" s="19"/>
    </row>
    <row r="94" spans="3:9" s="16" customFormat="1" ht="18">
      <c r="C94" s="18"/>
      <c r="D94" s="19"/>
      <c r="E94" s="19"/>
      <c r="F94" s="19"/>
      <c r="G94" s="19"/>
      <c r="H94" s="19"/>
      <c r="I94" s="19"/>
    </row>
    <row r="95" spans="3:9" s="16" customFormat="1" ht="18">
      <c r="C95" s="18"/>
      <c r="D95" s="19"/>
      <c r="E95" s="19"/>
      <c r="F95" s="19"/>
      <c r="G95" s="19"/>
      <c r="H95" s="19"/>
      <c r="I95" s="19"/>
    </row>
    <row r="96" spans="3:9" s="16" customFormat="1" ht="18">
      <c r="C96" s="18"/>
      <c r="D96" s="19"/>
      <c r="E96" s="19"/>
      <c r="F96" s="19"/>
      <c r="G96" s="19"/>
      <c r="H96" s="19"/>
      <c r="I96" s="19"/>
    </row>
    <row r="97" spans="3:9" s="16" customFormat="1" ht="18">
      <c r="C97" s="18"/>
      <c r="D97" s="19"/>
      <c r="E97" s="19"/>
      <c r="F97" s="19"/>
      <c r="G97" s="19"/>
      <c r="H97" s="19"/>
      <c r="I97" s="19"/>
    </row>
    <row r="98" spans="3:9" s="16" customFormat="1" ht="18">
      <c r="C98" s="18"/>
      <c r="D98" s="19"/>
      <c r="E98" s="19"/>
      <c r="F98" s="19"/>
      <c r="G98" s="19"/>
      <c r="H98" s="19"/>
      <c r="I98" s="19"/>
    </row>
    <row r="99" spans="3:9" s="16" customFormat="1" ht="18">
      <c r="C99" s="18"/>
      <c r="D99" s="19"/>
      <c r="E99" s="19"/>
      <c r="F99" s="19"/>
      <c r="G99" s="19"/>
      <c r="H99" s="19"/>
      <c r="I99" s="19"/>
    </row>
    <row r="100" spans="3:9" s="16" customFormat="1" ht="18">
      <c r="C100" s="18"/>
      <c r="D100" s="19"/>
      <c r="E100" s="19"/>
      <c r="F100" s="19"/>
      <c r="G100" s="19"/>
      <c r="H100" s="19"/>
      <c r="I100" s="19"/>
    </row>
    <row r="101" spans="3:9" s="16" customFormat="1" ht="18">
      <c r="C101" s="18"/>
      <c r="D101" s="19"/>
      <c r="E101" s="19"/>
      <c r="F101" s="19"/>
      <c r="G101" s="19"/>
      <c r="H101" s="19"/>
      <c r="I101" s="19"/>
    </row>
    <row r="102" spans="3:9" s="16" customFormat="1" ht="18">
      <c r="C102" s="18"/>
      <c r="D102" s="19"/>
      <c r="E102" s="19"/>
      <c r="F102" s="19"/>
      <c r="G102" s="19"/>
      <c r="H102" s="19"/>
      <c r="I102" s="19"/>
    </row>
    <row r="103" spans="3:9" s="16" customFormat="1" ht="18">
      <c r="C103" s="18"/>
      <c r="D103" s="19"/>
      <c r="E103" s="19"/>
      <c r="F103" s="19"/>
      <c r="G103" s="19"/>
      <c r="H103" s="19"/>
      <c r="I103" s="19"/>
    </row>
    <row r="104" spans="3:9" s="16" customFormat="1" ht="18">
      <c r="C104" s="18"/>
      <c r="D104" s="19"/>
      <c r="E104" s="19"/>
      <c r="F104" s="19"/>
      <c r="G104" s="19"/>
      <c r="H104" s="19"/>
      <c r="I104" s="19"/>
    </row>
    <row r="105" spans="3:9" s="16" customFormat="1" ht="18">
      <c r="C105" s="18"/>
      <c r="D105" s="19"/>
      <c r="E105" s="19"/>
      <c r="F105" s="19"/>
      <c r="G105" s="19"/>
      <c r="H105" s="19"/>
      <c r="I105" s="19"/>
    </row>
    <row r="106" spans="3:9" s="16" customFormat="1" ht="18">
      <c r="C106" s="18"/>
      <c r="D106" s="19"/>
      <c r="E106" s="19"/>
      <c r="F106" s="19"/>
      <c r="G106" s="19"/>
      <c r="H106" s="19"/>
      <c r="I106" s="19"/>
    </row>
    <row r="107" spans="3:9" s="16" customFormat="1" ht="18">
      <c r="C107" s="18"/>
      <c r="D107" s="19"/>
      <c r="E107" s="19"/>
      <c r="F107" s="19"/>
      <c r="G107" s="19"/>
      <c r="H107" s="19"/>
      <c r="I107" s="19"/>
    </row>
    <row r="108" spans="3:9" s="16" customFormat="1" ht="18">
      <c r="C108" s="18"/>
      <c r="D108" s="19"/>
      <c r="E108" s="19"/>
      <c r="F108" s="19"/>
      <c r="G108" s="19"/>
      <c r="H108" s="19"/>
      <c r="I108" s="19"/>
    </row>
    <row r="109" spans="3:9" s="16" customFormat="1" ht="18">
      <c r="C109" s="18"/>
      <c r="D109" s="19"/>
      <c r="E109" s="19"/>
      <c r="F109" s="19"/>
      <c r="G109" s="19"/>
      <c r="H109" s="19"/>
      <c r="I109" s="19"/>
    </row>
  </sheetData>
  <sheetProtection/>
  <mergeCells count="6">
    <mergeCell ref="G8:I8"/>
    <mergeCell ref="C8:E8"/>
    <mergeCell ref="C37:E37"/>
    <mergeCell ref="G37:I37"/>
    <mergeCell ref="C9:E9"/>
    <mergeCell ref="G9:I9"/>
  </mergeCells>
  <printOptions/>
  <pageMargins left="0.43" right="0" top="0.53" bottom="1.11" header="0.511811023622047" footer="0.71"/>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J51"/>
  <sheetViews>
    <sheetView tabSelected="1" view="pageBreakPreview" zoomScale="75" zoomScaleNormal="75" zoomScaleSheetLayoutView="75" zoomScalePageLayoutView="0" workbookViewId="0" topLeftCell="A1">
      <selection activeCell="P289" sqref="P289"/>
    </sheetView>
  </sheetViews>
  <sheetFormatPr defaultColWidth="9.140625" defaultRowHeight="12.75"/>
  <cols>
    <col min="1" max="1" width="3.28125" style="296" customWidth="1"/>
    <col min="2" max="2" width="41.57421875" style="296" customWidth="1"/>
    <col min="3" max="3" width="16.421875" style="296" customWidth="1"/>
    <col min="4" max="4" width="0.71875" style="296" customWidth="1"/>
    <col min="5" max="5" width="16.00390625" style="296" customWidth="1"/>
    <col min="6" max="6" width="0.5625" style="296" customWidth="1"/>
    <col min="7" max="7" width="16.421875" style="296" customWidth="1"/>
    <col min="8" max="8" width="0.71875" style="296" customWidth="1"/>
    <col min="9" max="9" width="18.28125" style="296" customWidth="1"/>
    <col min="10" max="10" width="2.7109375" style="296" customWidth="1"/>
    <col min="11" max="16384" width="9.140625" style="296" customWidth="1"/>
  </cols>
  <sheetData>
    <row r="1" spans="1:9" ht="41.25" customHeight="1">
      <c r="A1" s="293"/>
      <c r="B1" s="293"/>
      <c r="C1" s="294"/>
      <c r="D1" s="295"/>
      <c r="E1" s="295"/>
      <c r="F1" s="295"/>
      <c r="G1" s="295"/>
      <c r="H1" s="295"/>
      <c r="I1" s="295"/>
    </row>
    <row r="2" spans="1:9" ht="18" customHeight="1">
      <c r="A2" s="297" t="s">
        <v>144</v>
      </c>
      <c r="B2" s="298"/>
      <c r="C2" s="284"/>
      <c r="D2" s="285"/>
      <c r="E2" s="285"/>
      <c r="F2" s="285"/>
      <c r="G2" s="285"/>
      <c r="H2" s="285"/>
      <c r="I2" s="80" t="s">
        <v>79</v>
      </c>
    </row>
    <row r="3" spans="1:9" ht="18" customHeight="1">
      <c r="A3" s="286" t="s">
        <v>78</v>
      </c>
      <c r="B3" s="298"/>
      <c r="C3" s="284"/>
      <c r="D3" s="285"/>
      <c r="E3" s="285"/>
      <c r="F3" s="285"/>
      <c r="G3" s="285"/>
      <c r="H3" s="285"/>
      <c r="I3" s="80" t="s">
        <v>314</v>
      </c>
    </row>
    <row r="4" spans="1:9" ht="18" customHeight="1" thickBot="1">
      <c r="A4" s="293"/>
      <c r="B4" s="293"/>
      <c r="C4" s="294"/>
      <c r="D4" s="295"/>
      <c r="E4" s="295"/>
      <c r="F4" s="295"/>
      <c r="G4" s="295"/>
      <c r="H4" s="295"/>
      <c r="I4" s="295"/>
    </row>
    <row r="5" spans="1:9" s="300" customFormat="1" ht="19.5" customHeight="1" thickBot="1">
      <c r="A5" s="287" t="s">
        <v>208</v>
      </c>
      <c r="B5" s="288"/>
      <c r="C5" s="289"/>
      <c r="D5" s="299"/>
      <c r="E5" s="299"/>
      <c r="F5" s="299"/>
      <c r="G5" s="299"/>
      <c r="H5" s="299"/>
      <c r="I5" s="299"/>
    </row>
    <row r="6" spans="1:9" s="300" customFormat="1" ht="18" customHeight="1">
      <c r="A6" s="301"/>
      <c r="B6" s="302"/>
      <c r="C6" s="303"/>
      <c r="D6" s="304"/>
      <c r="E6" s="304"/>
      <c r="F6" s="304"/>
      <c r="G6" s="304"/>
      <c r="H6" s="304"/>
      <c r="I6" s="304"/>
    </row>
    <row r="7" spans="1:9" s="300" customFormat="1" ht="17.25" customHeight="1">
      <c r="A7" s="305"/>
      <c r="B7" s="306"/>
      <c r="C7" s="562"/>
      <c r="D7" s="562"/>
      <c r="E7" s="562"/>
      <c r="F7" s="307"/>
      <c r="G7" s="562"/>
      <c r="H7" s="562"/>
      <c r="I7" s="562"/>
    </row>
    <row r="8" spans="1:9" s="300" customFormat="1" ht="18" customHeight="1">
      <c r="A8" s="305"/>
      <c r="C8" s="562" t="s">
        <v>0</v>
      </c>
      <c r="D8" s="562"/>
      <c r="E8" s="562"/>
      <c r="F8" s="308"/>
      <c r="G8" s="562" t="s">
        <v>1</v>
      </c>
      <c r="H8" s="562"/>
      <c r="I8" s="562"/>
    </row>
    <row r="9" spans="1:9" s="300" customFormat="1" ht="18" customHeight="1">
      <c r="A9" s="305"/>
      <c r="C9" s="562" t="s">
        <v>93</v>
      </c>
      <c r="D9" s="562"/>
      <c r="E9" s="562"/>
      <c r="F9" s="308"/>
      <c r="G9" s="562" t="s">
        <v>295</v>
      </c>
      <c r="H9" s="562"/>
      <c r="I9" s="562"/>
    </row>
    <row r="10" spans="1:9" s="300" customFormat="1" ht="18" customHeight="1">
      <c r="A10" s="305"/>
      <c r="C10" s="309" t="str">
        <f>+G10</f>
        <v>30.09.2010</v>
      </c>
      <c r="D10" s="309"/>
      <c r="E10" s="241" t="str">
        <f>+I10</f>
        <v>30.09.2009</v>
      </c>
      <c r="F10" s="241"/>
      <c r="G10" s="309" t="str">
        <f>'format-pl a'!G10</f>
        <v>30.09.2010</v>
      </c>
      <c r="H10" s="309"/>
      <c r="I10" s="241" t="str">
        <f>'format-pl a'!I10</f>
        <v>30.09.2009</v>
      </c>
    </row>
    <row r="11" spans="1:9" s="300" customFormat="1" ht="18" customHeight="1">
      <c r="A11" s="305"/>
      <c r="C11" s="310" t="s">
        <v>2</v>
      </c>
      <c r="D11" s="310"/>
      <c r="E11" s="242" t="s">
        <v>2</v>
      </c>
      <c r="F11" s="242"/>
      <c r="G11" s="310" t="str">
        <f>+C11</f>
        <v> RM'000</v>
      </c>
      <c r="H11" s="310"/>
      <c r="I11" s="242" t="s">
        <v>2</v>
      </c>
    </row>
    <row r="12" spans="1:9" s="300" customFormat="1" ht="18" customHeight="1">
      <c r="A12" s="311"/>
      <c r="B12" s="308"/>
      <c r="C12" s="312"/>
      <c r="D12" s="312"/>
      <c r="E12" s="312"/>
      <c r="F12" s="312"/>
      <c r="G12" s="313"/>
      <c r="H12" s="313"/>
      <c r="I12" s="312"/>
    </row>
    <row r="13" spans="1:10" s="300" customFormat="1" ht="18" customHeight="1">
      <c r="A13" s="231" t="s">
        <v>5</v>
      </c>
      <c r="C13" s="493">
        <v>74624000</v>
      </c>
      <c r="D13" s="235"/>
      <c r="E13" s="238">
        <v>59882000</v>
      </c>
      <c r="F13" s="235"/>
      <c r="G13" s="493">
        <v>133508000</v>
      </c>
      <c r="H13" s="237"/>
      <c r="I13" s="238">
        <v>126865000</v>
      </c>
      <c r="J13" s="314" t="s">
        <v>8</v>
      </c>
    </row>
    <row r="14" spans="1:9" s="300" customFormat="1" ht="18" customHeight="1">
      <c r="A14" s="233"/>
      <c r="C14" s="493"/>
      <c r="D14" s="235"/>
      <c r="E14" s="238"/>
      <c r="F14" s="235"/>
      <c r="G14" s="493"/>
      <c r="H14" s="237"/>
      <c r="I14" s="238"/>
    </row>
    <row r="15" spans="1:9" s="300" customFormat="1" ht="18" customHeight="1">
      <c r="A15" s="234" t="s">
        <v>85</v>
      </c>
      <c r="C15" s="493">
        <v>4070000</v>
      </c>
      <c r="D15" s="235"/>
      <c r="E15" s="238">
        <v>2444000</v>
      </c>
      <c r="F15" s="235"/>
      <c r="G15" s="493">
        <v>6914000</v>
      </c>
      <c r="H15" s="237"/>
      <c r="I15" s="238">
        <v>4300000</v>
      </c>
    </row>
    <row r="16" spans="1:9" s="300" customFormat="1" ht="18" customHeight="1">
      <c r="A16" s="234" t="s">
        <v>105</v>
      </c>
      <c r="C16" s="493">
        <v>-18712000</v>
      </c>
      <c r="D16" s="235"/>
      <c r="E16" s="238">
        <v>-15675000</v>
      </c>
      <c r="F16" s="235"/>
      <c r="G16" s="493">
        <v>-35868000</v>
      </c>
      <c r="H16" s="237"/>
      <c r="I16" s="238">
        <v>-31552000</v>
      </c>
    </row>
    <row r="17" spans="1:9" s="300" customFormat="1" ht="18" customHeight="1">
      <c r="A17" s="234" t="s">
        <v>137</v>
      </c>
      <c r="C17" s="493">
        <v>-2709000</v>
      </c>
      <c r="D17" s="235"/>
      <c r="E17" s="238">
        <v>-2863000</v>
      </c>
      <c r="F17" s="235"/>
      <c r="G17" s="493">
        <v>-5576000</v>
      </c>
      <c r="H17" s="237"/>
      <c r="I17" s="238">
        <v>-5717000</v>
      </c>
    </row>
    <row r="18" s="300" customFormat="1" ht="18" customHeight="1">
      <c r="A18" s="234" t="s">
        <v>193</v>
      </c>
    </row>
    <row r="19" spans="1:9" s="300" customFormat="1" ht="18" customHeight="1">
      <c r="A19" s="300" t="s">
        <v>235</v>
      </c>
      <c r="B19" s="300" t="s">
        <v>236</v>
      </c>
      <c r="C19" s="493">
        <v>-348000</v>
      </c>
      <c r="D19" s="235"/>
      <c r="E19" s="238">
        <v>-348000</v>
      </c>
      <c r="F19" s="235"/>
      <c r="G19" s="493">
        <v>-696000</v>
      </c>
      <c r="H19" s="237"/>
      <c r="I19" s="238">
        <v>-732000</v>
      </c>
    </row>
    <row r="20" spans="1:9" s="300" customFormat="1" ht="18" customHeight="1">
      <c r="A20" s="234" t="s">
        <v>86</v>
      </c>
      <c r="C20" s="493">
        <v>-15620000</v>
      </c>
      <c r="D20" s="235"/>
      <c r="E20" s="238">
        <v>-18457000</v>
      </c>
      <c r="F20" s="235"/>
      <c r="G20" s="493">
        <v>-23231000</v>
      </c>
      <c r="H20" s="237"/>
      <c r="I20" s="238">
        <v>-43212000</v>
      </c>
    </row>
    <row r="21" spans="1:9" s="300" customFormat="1" ht="18" customHeight="1">
      <c r="A21" s="234" t="s">
        <v>11</v>
      </c>
      <c r="C21" s="493">
        <v>-6000</v>
      </c>
      <c r="D21" s="235"/>
      <c r="E21" s="238">
        <v>-9000</v>
      </c>
      <c r="F21" s="235"/>
      <c r="G21" s="493">
        <v>-12000</v>
      </c>
      <c r="H21" s="237"/>
      <c r="I21" s="238">
        <v>-19000</v>
      </c>
    </row>
    <row r="22" spans="1:9" s="300" customFormat="1" ht="18" customHeight="1">
      <c r="A22" s="231"/>
      <c r="C22" s="494"/>
      <c r="D22" s="235"/>
      <c r="E22" s="315"/>
      <c r="F22" s="235"/>
      <c r="G22" s="494"/>
      <c r="H22" s="237"/>
      <c r="I22" s="315"/>
    </row>
    <row r="23" spans="1:9" s="300" customFormat="1" ht="18" customHeight="1">
      <c r="A23" s="317" t="s">
        <v>38</v>
      </c>
      <c r="C23" s="495">
        <f>SUM(C13:C22)</f>
        <v>41299000</v>
      </c>
      <c r="D23" s="318"/>
      <c r="E23" s="243">
        <f>SUM(E13:E22)</f>
        <v>24974000</v>
      </c>
      <c r="F23" s="319"/>
      <c r="G23" s="495">
        <f>SUM(G13:G22)</f>
        <v>75039000</v>
      </c>
      <c r="H23" s="318"/>
      <c r="I23" s="243">
        <f>SUM(I13:I22)</f>
        <v>49933000</v>
      </c>
    </row>
    <row r="24" spans="1:9" s="300" customFormat="1" ht="18" customHeight="1">
      <c r="A24" s="231" t="s">
        <v>24</v>
      </c>
      <c r="C24" s="493">
        <v>-10061000</v>
      </c>
      <c r="D24" s="235"/>
      <c r="E24" s="238">
        <v>-6060000</v>
      </c>
      <c r="F24" s="235"/>
      <c r="G24" s="493">
        <v>-20165000</v>
      </c>
      <c r="H24" s="237"/>
      <c r="I24" s="238">
        <v>-12486000</v>
      </c>
    </row>
    <row r="25" spans="1:9" s="300" customFormat="1" ht="18" customHeight="1">
      <c r="A25" s="231"/>
      <c r="C25" s="496"/>
      <c r="D25" s="320"/>
      <c r="E25" s="321"/>
      <c r="F25" s="322"/>
      <c r="G25" s="496"/>
      <c r="H25" s="323"/>
      <c r="I25" s="321"/>
    </row>
    <row r="26" spans="1:9" s="300" customFormat="1" ht="18" customHeight="1">
      <c r="A26" s="317" t="s">
        <v>214</v>
      </c>
      <c r="C26" s="497">
        <f>SUM(C23:C25)</f>
        <v>31238000</v>
      </c>
      <c r="D26" s="320"/>
      <c r="E26" s="384">
        <f>SUM(E23:E25)</f>
        <v>18914000</v>
      </c>
      <c r="F26" s="320"/>
      <c r="G26" s="497">
        <f>SUM(G23:G25)</f>
        <v>54874000</v>
      </c>
      <c r="H26" s="324"/>
      <c r="I26" s="384">
        <f>SUM(I23:I25)</f>
        <v>37447000</v>
      </c>
    </row>
    <row r="27" spans="1:9" s="300" customFormat="1" ht="18" customHeight="1">
      <c r="A27" s="317"/>
      <c r="C27" s="498"/>
      <c r="D27" s="371"/>
      <c r="E27" s="244"/>
      <c r="F27" s="371"/>
      <c r="G27" s="498"/>
      <c r="H27" s="343"/>
      <c r="I27" s="244"/>
    </row>
    <row r="28" spans="1:9" s="300" customFormat="1" ht="18" customHeight="1">
      <c r="A28" s="317" t="s">
        <v>215</v>
      </c>
      <c r="C28" s="498"/>
      <c r="D28" s="371"/>
      <c r="E28" s="244"/>
      <c r="F28" s="371"/>
      <c r="G28" s="498"/>
      <c r="H28" s="343"/>
      <c r="I28" s="244"/>
    </row>
    <row r="29" spans="1:9" s="300" customFormat="1" ht="18" customHeight="1">
      <c r="A29" s="231" t="s">
        <v>257</v>
      </c>
      <c r="C29" s="498"/>
      <c r="D29" s="371"/>
      <c r="E29" s="244"/>
      <c r="F29" s="371"/>
      <c r="G29" s="498"/>
      <c r="H29" s="343"/>
      <c r="I29" s="244"/>
    </row>
    <row r="30" spans="2:9" s="300" customFormat="1" ht="18" customHeight="1">
      <c r="B30" s="231" t="s">
        <v>256</v>
      </c>
      <c r="C30" s="498"/>
      <c r="D30" s="371"/>
      <c r="E30" s="244"/>
      <c r="F30" s="371"/>
      <c r="G30" s="498"/>
      <c r="H30" s="343"/>
      <c r="I30" s="244"/>
    </row>
    <row r="31" spans="1:9" s="300" customFormat="1" ht="18" customHeight="1">
      <c r="A31" s="231"/>
      <c r="B31" s="401" t="s">
        <v>218</v>
      </c>
      <c r="C31" s="498">
        <v>675000</v>
      </c>
      <c r="D31" s="371"/>
      <c r="E31" s="438">
        <v>0</v>
      </c>
      <c r="F31" s="371"/>
      <c r="G31" s="498">
        <f>2363000+675000</f>
        <v>3038000</v>
      </c>
      <c r="H31" s="343"/>
      <c r="I31" s="438">
        <v>0</v>
      </c>
    </row>
    <row r="32" spans="1:9" s="300" customFormat="1" ht="18" customHeight="1">
      <c r="A32" s="231"/>
      <c r="C32" s="494"/>
      <c r="D32" s="371"/>
      <c r="E32" s="381"/>
      <c r="F32" s="371"/>
      <c r="G32" s="494"/>
      <c r="H32" s="343"/>
      <c r="I32" s="381"/>
    </row>
    <row r="33" spans="1:9" s="300" customFormat="1" ht="18" customHeight="1">
      <c r="A33" s="231" t="s">
        <v>233</v>
      </c>
      <c r="C33" s="498"/>
      <c r="D33" s="371"/>
      <c r="E33" s="146"/>
      <c r="F33" s="371"/>
      <c r="G33" s="498"/>
      <c r="H33" s="343"/>
      <c r="I33" s="146"/>
    </row>
    <row r="34" spans="1:9" s="300" customFormat="1" ht="18" customHeight="1">
      <c r="A34" s="317"/>
      <c r="B34" s="300" t="s">
        <v>234</v>
      </c>
      <c r="C34" s="498">
        <f>SUM(C29:C32)</f>
        <v>675000</v>
      </c>
      <c r="D34" s="320"/>
      <c r="E34" s="439">
        <f>SUM(E29:E32)</f>
        <v>0</v>
      </c>
      <c r="F34" s="320"/>
      <c r="G34" s="498">
        <f>SUM(G29:G32)</f>
        <v>3038000</v>
      </c>
      <c r="H34" s="324"/>
      <c r="I34" s="439">
        <f>SUM(I29:I32)</f>
        <v>0</v>
      </c>
    </row>
    <row r="35" spans="3:9" s="300" customFormat="1" ht="18" customHeight="1">
      <c r="C35" s="498"/>
      <c r="D35" s="320"/>
      <c r="E35" s="244"/>
      <c r="F35" s="320"/>
      <c r="G35" s="498"/>
      <c r="H35" s="324"/>
      <c r="I35" s="244"/>
    </row>
    <row r="36" spans="1:9" s="300" customFormat="1" ht="18" customHeight="1">
      <c r="A36" s="317" t="s">
        <v>216</v>
      </c>
      <c r="C36" s="499"/>
      <c r="E36" s="405"/>
      <c r="G36" s="405"/>
      <c r="I36" s="405"/>
    </row>
    <row r="37" spans="1:9" s="300" customFormat="1" ht="18" customHeight="1" thickBot="1">
      <c r="A37" s="317"/>
      <c r="B37" s="341" t="s">
        <v>217</v>
      </c>
      <c r="C37" s="500">
        <f>SUM(C26+C34)</f>
        <v>31913000</v>
      </c>
      <c r="D37" s="371"/>
      <c r="E37" s="370">
        <f>SUM(E26+E34)</f>
        <v>18914000</v>
      </c>
      <c r="F37" s="371"/>
      <c r="G37" s="500">
        <f>SUM(G26+G34)</f>
        <v>57912000</v>
      </c>
      <c r="H37" s="343"/>
      <c r="I37" s="370">
        <f>SUM(I26+I34)</f>
        <v>37447000</v>
      </c>
    </row>
    <row r="38" spans="1:9" s="300" customFormat="1" ht="18" customHeight="1" thickTop="1">
      <c r="A38" s="317"/>
      <c r="C38" s="498"/>
      <c r="D38" s="320"/>
      <c r="E38" s="244"/>
      <c r="F38" s="320"/>
      <c r="G38" s="498"/>
      <c r="H38" s="324"/>
      <c r="I38" s="244"/>
    </row>
    <row r="39" spans="1:9" s="300" customFormat="1" ht="18" customHeight="1">
      <c r="A39" s="317" t="s">
        <v>29</v>
      </c>
      <c r="C39" s="498"/>
      <c r="D39" s="371"/>
      <c r="E39" s="244"/>
      <c r="F39" s="371"/>
      <c r="G39" s="498"/>
      <c r="H39" s="343"/>
      <c r="I39" s="244"/>
    </row>
    <row r="40" spans="1:9" s="300" customFormat="1" ht="18" customHeight="1" thickBot="1">
      <c r="A40" s="231" t="s">
        <v>180</v>
      </c>
      <c r="C40" s="500">
        <f>+C26</f>
        <v>31238000</v>
      </c>
      <c r="D40" s="320"/>
      <c r="E40" s="370">
        <f>+E26</f>
        <v>18914000</v>
      </c>
      <c r="F40" s="320"/>
      <c r="G40" s="500">
        <f>+G26</f>
        <v>54874000</v>
      </c>
      <c r="H40" s="324"/>
      <c r="I40" s="370">
        <f>+I26</f>
        <v>37447000</v>
      </c>
    </row>
    <row r="41" spans="1:9" s="300" customFormat="1" ht="18" customHeight="1" thickTop="1">
      <c r="A41" s="231"/>
      <c r="C41" s="318"/>
      <c r="D41" s="318"/>
      <c r="E41" s="245"/>
      <c r="F41" s="325"/>
      <c r="G41" s="318"/>
      <c r="H41" s="325"/>
      <c r="I41" s="245"/>
    </row>
    <row r="42" spans="1:9" s="300" customFormat="1" ht="18" customHeight="1">
      <c r="A42" s="317" t="s">
        <v>138</v>
      </c>
      <c r="C42" s="318"/>
      <c r="D42" s="318"/>
      <c r="E42" s="245"/>
      <c r="F42" s="325"/>
      <c r="G42" s="318"/>
      <c r="H42" s="325"/>
      <c r="I42" s="245"/>
    </row>
    <row r="43" spans="1:9" s="300" customFormat="1" ht="18" customHeight="1">
      <c r="A43" s="317" t="s">
        <v>139</v>
      </c>
      <c r="C43" s="318"/>
      <c r="D43" s="318"/>
      <c r="E43" s="245"/>
      <c r="F43" s="325"/>
      <c r="G43" s="318"/>
      <c r="H43" s="325"/>
      <c r="I43" s="245"/>
    </row>
    <row r="44" spans="1:9" s="300" customFormat="1" ht="18" customHeight="1" thickBot="1">
      <c r="A44" s="300" t="s">
        <v>263</v>
      </c>
      <c r="C44" s="552">
        <f>+notes!I469</f>
        <v>3.992632839590435</v>
      </c>
      <c r="D44" s="326"/>
      <c r="E44" s="327">
        <f>+notes!K469</f>
        <v>2.517982259367882</v>
      </c>
      <c r="F44" s="328"/>
      <c r="G44" s="552">
        <f>+notes!M469</f>
        <v>7.0142831943020605</v>
      </c>
      <c r="H44" s="329"/>
      <c r="I44" s="330">
        <f>+notes!O469</f>
        <v>5.121489549683112</v>
      </c>
    </row>
    <row r="45" spans="1:9" s="300" customFormat="1" ht="14.25" customHeight="1" thickTop="1">
      <c r="A45" s="331" t="s">
        <v>8</v>
      </c>
      <c r="C45" s="318"/>
      <c r="D45" s="318"/>
      <c r="E45" s="319"/>
      <c r="F45" s="319"/>
      <c r="G45" s="318"/>
      <c r="H45" s="318"/>
      <c r="I45" s="319"/>
    </row>
    <row r="46" s="300" customFormat="1" ht="18" customHeight="1">
      <c r="A46" s="305"/>
    </row>
    <row r="47" spans="1:9" ht="18" customHeight="1">
      <c r="A47" s="333"/>
      <c r="B47" s="70"/>
      <c r="C47" s="70"/>
      <c r="D47" s="70"/>
      <c r="E47" s="70"/>
      <c r="F47" s="70"/>
      <c r="G47" s="70"/>
      <c r="H47" s="70"/>
      <c r="I47" s="70"/>
    </row>
    <row r="48" spans="1:9" ht="18" customHeight="1">
      <c r="A48" s="333"/>
      <c r="B48" s="70"/>
      <c r="C48" s="70"/>
      <c r="D48" s="70"/>
      <c r="E48" s="70"/>
      <c r="F48" s="70"/>
      <c r="G48" s="70"/>
      <c r="H48" s="70"/>
      <c r="I48" s="70"/>
    </row>
    <row r="49" spans="1:9" ht="18" customHeight="1">
      <c r="A49" s="333"/>
      <c r="B49" s="70"/>
      <c r="C49" s="70"/>
      <c r="D49" s="70"/>
      <c r="E49" s="70"/>
      <c r="F49" s="70"/>
      <c r="G49" s="70"/>
      <c r="H49" s="70"/>
      <c r="I49" s="70"/>
    </row>
    <row r="50" ht="15.75">
      <c r="B50" s="333"/>
    </row>
    <row r="51" ht="15.75">
      <c r="B51" s="178"/>
    </row>
  </sheetData>
  <sheetProtection/>
  <mergeCells count="6">
    <mergeCell ref="C9:E9"/>
    <mergeCell ref="G9:I9"/>
    <mergeCell ref="C7:E7"/>
    <mergeCell ref="G7:I7"/>
    <mergeCell ref="C8:E8"/>
    <mergeCell ref="G8:I8"/>
  </mergeCells>
  <printOptions/>
  <pageMargins left="0.42" right="0" top="0.511811023622047" bottom="0.511811023622047" header="0.511811023622047" footer="0.511811023622047"/>
  <pageSetup horizontalDpi="600" verticalDpi="600" orientation="portrait" paperSize="9" scale="85" r:id="rId2"/>
  <ignoredErrors>
    <ignoredError sqref="I25 G22 E22 G41:G43 F39:F43 C38 H39:H43 G25 E39 D39:D43 C39 G38 C22 C25 H38 I22 F38 I38 I41:I43 G39 D38 C41:C43 E41:E43 I39 E38 E25:E26 D22:D26 F22:F26 H22:H26" emptyCellReferenc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83"/>
  <sheetViews>
    <sheetView view="pageBreakPreview" zoomScale="75" zoomScaleNormal="75" zoomScaleSheetLayoutView="75" zoomScalePageLayoutView="0" workbookViewId="0" topLeftCell="A42">
      <selection activeCell="P289" sqref="P289"/>
    </sheetView>
  </sheetViews>
  <sheetFormatPr defaultColWidth="9.140625" defaultRowHeight="17.25" customHeight="1"/>
  <cols>
    <col min="1" max="1" width="18.57421875" style="185" customWidth="1"/>
    <col min="2" max="2" width="55.7109375" style="185" customWidth="1"/>
    <col min="3" max="3" width="1.8515625" style="185" customWidth="1"/>
    <col min="4" max="4" width="18.57421875" style="185" customWidth="1"/>
    <col min="5" max="5" width="1.57421875" style="185" customWidth="1"/>
    <col min="6" max="6" width="18.57421875" style="185" customWidth="1"/>
    <col min="7" max="7" width="14.00390625" style="185" bestFit="1" customWidth="1"/>
    <col min="8" max="8" width="10.28125" style="185" bestFit="1" customWidth="1"/>
    <col min="9" max="9" width="14.00390625" style="185" bestFit="1" customWidth="1"/>
    <col min="10" max="11" width="12.421875" style="185" bestFit="1" customWidth="1"/>
    <col min="12" max="16384" width="9.140625" style="185" customWidth="1"/>
  </cols>
  <sheetData>
    <row r="1" spans="1:6" ht="41.25" customHeight="1">
      <c r="A1" s="293"/>
      <c r="B1" s="293"/>
      <c r="C1" s="295"/>
      <c r="D1" s="295"/>
      <c r="E1" s="295"/>
      <c r="F1" s="182"/>
    </row>
    <row r="2" spans="1:6" ht="18" customHeight="1">
      <c r="A2" s="297" t="s">
        <v>144</v>
      </c>
      <c r="B2" s="298"/>
      <c r="C2" s="285"/>
      <c r="D2" s="285"/>
      <c r="F2" s="80" t="s">
        <v>79</v>
      </c>
    </row>
    <row r="3" spans="1:6" ht="19.5" customHeight="1">
      <c r="A3" s="286" t="s">
        <v>78</v>
      </c>
      <c r="B3" s="298"/>
      <c r="C3" s="285"/>
      <c r="D3" s="285"/>
      <c r="F3" s="80" t="s">
        <v>314</v>
      </c>
    </row>
    <row r="4" spans="1:6" ht="12.75" customHeight="1" thickBot="1">
      <c r="A4" s="334"/>
      <c r="B4" s="335"/>
      <c r="C4" s="182"/>
      <c r="D4" s="182"/>
      <c r="E4" s="182"/>
      <c r="F4" s="182"/>
    </row>
    <row r="5" spans="1:6" s="339" customFormat="1" ht="19.5" customHeight="1" thickBot="1">
      <c r="A5" s="336" t="s">
        <v>206</v>
      </c>
      <c r="B5" s="337"/>
      <c r="C5" s="338"/>
      <c r="D5" s="563"/>
      <c r="E5" s="564"/>
      <c r="F5" s="564"/>
    </row>
    <row r="6" spans="1:6" s="339" customFormat="1" ht="11.25" customHeight="1">
      <c r="A6" s="317"/>
      <c r="B6" s="231"/>
      <c r="C6" s="318"/>
      <c r="D6" s="340"/>
      <c r="E6" s="229"/>
      <c r="F6" s="229"/>
    </row>
    <row r="7" spans="1:6" s="339" customFormat="1" ht="18" customHeight="1">
      <c r="A7" s="231"/>
      <c r="B7" s="231"/>
      <c r="C7" s="300"/>
      <c r="D7" s="532" t="s">
        <v>3</v>
      </c>
      <c r="E7" s="332"/>
      <c r="F7" s="449" t="s">
        <v>3</v>
      </c>
    </row>
    <row r="8" spans="1:6" s="339" customFormat="1" ht="18" customHeight="1">
      <c r="A8" s="231"/>
      <c r="B8" s="231"/>
      <c r="C8" s="300"/>
      <c r="D8" s="309" t="str">
        <f>'format-pl a'!C10</f>
        <v>30.09.2010</v>
      </c>
      <c r="E8" s="310"/>
      <c r="F8" s="241" t="s">
        <v>190</v>
      </c>
    </row>
    <row r="9" spans="1:6" s="339" customFormat="1" ht="20.25" customHeight="1">
      <c r="A9" s="231"/>
      <c r="B9" s="231"/>
      <c r="C9" s="300"/>
      <c r="D9" s="310" t="s">
        <v>2</v>
      </c>
      <c r="E9" s="310"/>
      <c r="F9" s="242" t="s">
        <v>2</v>
      </c>
    </row>
    <row r="10" spans="1:6" s="339" customFormat="1" ht="18" customHeight="1">
      <c r="A10" s="317" t="s">
        <v>30</v>
      </c>
      <c r="B10" s="231"/>
      <c r="C10" s="300"/>
      <c r="D10" s="229"/>
      <c r="E10" s="229"/>
      <c r="F10" s="450"/>
    </row>
    <row r="11" spans="1:6" s="339" customFormat="1" ht="12.75" customHeight="1">
      <c r="A11" s="317"/>
      <c r="B11" s="231"/>
      <c r="C11" s="300"/>
      <c r="D11" s="229"/>
      <c r="E11" s="229"/>
      <c r="F11" s="450"/>
    </row>
    <row r="12" spans="1:6" s="300" customFormat="1" ht="18" customHeight="1">
      <c r="A12" s="317" t="s">
        <v>123</v>
      </c>
      <c r="B12" s="231"/>
      <c r="D12" s="229"/>
      <c r="E12" s="229"/>
      <c r="F12" s="450"/>
    </row>
    <row r="13" spans="1:6" s="339" customFormat="1" ht="9.75" customHeight="1">
      <c r="A13" s="317"/>
      <c r="B13" s="231"/>
      <c r="C13" s="300"/>
      <c r="D13" s="538"/>
      <c r="E13" s="229"/>
      <c r="F13" s="451"/>
    </row>
    <row r="14" spans="1:7" s="300" customFormat="1" ht="18" customHeight="1">
      <c r="A14" s="231" t="s">
        <v>192</v>
      </c>
      <c r="B14" s="341"/>
      <c r="D14" s="533">
        <v>2957000</v>
      </c>
      <c r="E14" s="318"/>
      <c r="F14" s="452">
        <v>3046000</v>
      </c>
      <c r="G14" s="236"/>
    </row>
    <row r="15" spans="1:7" s="300" customFormat="1" ht="18" customHeight="1">
      <c r="A15" s="231" t="s">
        <v>153</v>
      </c>
      <c r="B15" s="341"/>
      <c r="D15" s="534">
        <v>2730000</v>
      </c>
      <c r="E15" s="318"/>
      <c r="F15" s="453">
        <v>2786000</v>
      </c>
      <c r="G15" s="236"/>
    </row>
    <row r="16" spans="1:7" s="300" customFormat="1" ht="18" customHeight="1">
      <c r="A16" s="231" t="s">
        <v>33</v>
      </c>
      <c r="B16" s="342"/>
      <c r="D16" s="534">
        <v>28677000</v>
      </c>
      <c r="E16" s="318"/>
      <c r="F16" s="453">
        <v>28677000</v>
      </c>
      <c r="G16" s="236"/>
    </row>
    <row r="17" spans="1:9" s="300" customFormat="1" ht="18" customHeight="1">
      <c r="A17" s="231" t="s">
        <v>301</v>
      </c>
      <c r="B17" s="342"/>
      <c r="D17" s="534">
        <v>969560000</v>
      </c>
      <c r="E17" s="318"/>
      <c r="F17" s="453">
        <v>992527000</v>
      </c>
      <c r="G17" s="236"/>
      <c r="I17" s="236"/>
    </row>
    <row r="18" spans="1:6" s="300" customFormat="1" ht="18" customHeight="1">
      <c r="A18" s="231" t="s">
        <v>199</v>
      </c>
      <c r="B18" s="341"/>
      <c r="D18" s="535">
        <v>0</v>
      </c>
      <c r="E18" s="318"/>
      <c r="F18" s="453">
        <v>30387000</v>
      </c>
    </row>
    <row r="19" spans="1:7" s="300" customFormat="1" ht="18" customHeight="1">
      <c r="A19" s="231" t="s">
        <v>246</v>
      </c>
      <c r="B19" s="341"/>
      <c r="D19" s="534">
        <v>40178000</v>
      </c>
      <c r="E19" s="318"/>
      <c r="F19" s="454">
        <v>0</v>
      </c>
      <c r="G19" s="236"/>
    </row>
    <row r="20" spans="1:7" s="300" customFormat="1" ht="18" customHeight="1">
      <c r="A20" s="231" t="s">
        <v>34</v>
      </c>
      <c r="B20" s="341"/>
      <c r="D20" s="534">
        <v>35629000</v>
      </c>
      <c r="E20" s="318"/>
      <c r="F20" s="455">
        <v>5372000</v>
      </c>
      <c r="G20" s="236"/>
    </row>
    <row r="21" spans="1:6" s="300" customFormat="1" ht="18" customHeight="1">
      <c r="A21" s="231" t="s">
        <v>127</v>
      </c>
      <c r="B21" s="341"/>
      <c r="D21" s="536">
        <f>SUM(D14:D20)</f>
        <v>1079731000</v>
      </c>
      <c r="E21" s="318"/>
      <c r="F21" s="456">
        <f>SUM(F14:F20)</f>
        <v>1062795000</v>
      </c>
    </row>
    <row r="22" spans="1:6" s="339" customFormat="1" ht="12.75" customHeight="1">
      <c r="A22" s="317"/>
      <c r="B22" s="317"/>
      <c r="C22" s="300"/>
      <c r="D22" s="495"/>
      <c r="E22" s="318"/>
      <c r="F22" s="243"/>
    </row>
    <row r="23" spans="1:6" s="300" customFormat="1" ht="18" customHeight="1">
      <c r="A23" s="317" t="s">
        <v>124</v>
      </c>
      <c r="B23" s="341"/>
      <c r="D23" s="495"/>
      <c r="E23" s="318"/>
      <c r="F23" s="243"/>
    </row>
    <row r="24" spans="1:6" s="339" customFormat="1" ht="9" customHeight="1">
      <c r="A24" s="317"/>
      <c r="B24" s="341"/>
      <c r="C24" s="300"/>
      <c r="D24" s="495"/>
      <c r="E24" s="318"/>
      <c r="F24" s="243"/>
    </row>
    <row r="25" spans="1:6" s="300" customFormat="1" ht="18" customHeight="1">
      <c r="A25" s="231" t="s">
        <v>258</v>
      </c>
      <c r="D25" s="539">
        <v>0</v>
      </c>
      <c r="E25" s="318"/>
      <c r="F25" s="452">
        <v>4000000</v>
      </c>
    </row>
    <row r="26" spans="1:7" s="300" customFormat="1" ht="18" customHeight="1">
      <c r="A26" s="231" t="s">
        <v>301</v>
      </c>
      <c r="B26" s="342"/>
      <c r="D26" s="534">
        <v>123419000</v>
      </c>
      <c r="E26" s="318"/>
      <c r="F26" s="453">
        <v>146081000</v>
      </c>
      <c r="G26" s="236"/>
    </row>
    <row r="27" spans="1:6" s="300" customFormat="1" ht="18" customHeight="1">
      <c r="A27" s="300" t="s">
        <v>43</v>
      </c>
      <c r="D27" s="534">
        <v>33586000</v>
      </c>
      <c r="E27" s="318"/>
      <c r="F27" s="453">
        <v>30789000</v>
      </c>
    </row>
    <row r="28" spans="1:11" s="300" customFormat="1" ht="18" customHeight="1">
      <c r="A28" s="231" t="s">
        <v>117</v>
      </c>
      <c r="D28" s="534">
        <v>44950000</v>
      </c>
      <c r="E28" s="318"/>
      <c r="F28" s="453">
        <v>5242000</v>
      </c>
      <c r="G28" s="236"/>
      <c r="H28" s="236"/>
      <c r="I28" s="236"/>
      <c r="K28" s="236"/>
    </row>
    <row r="29" spans="1:6" s="300" customFormat="1" ht="18" customHeight="1">
      <c r="A29" s="231" t="s">
        <v>87</v>
      </c>
      <c r="D29" s="534">
        <v>379594000</v>
      </c>
      <c r="E29" s="318"/>
      <c r="F29" s="453">
        <v>270935000</v>
      </c>
    </row>
    <row r="30" spans="1:6" s="300" customFormat="1" ht="18" customHeight="1">
      <c r="A30" s="231" t="s">
        <v>6</v>
      </c>
      <c r="D30" s="524">
        <v>56817000</v>
      </c>
      <c r="E30" s="318"/>
      <c r="F30" s="455">
        <v>18776000</v>
      </c>
    </row>
    <row r="31" spans="1:6" s="300" customFormat="1" ht="18" customHeight="1">
      <c r="A31" s="231" t="s">
        <v>128</v>
      </c>
      <c r="B31" s="308"/>
      <c r="C31" s="308"/>
      <c r="D31" s="540">
        <f>SUM(D25:D30)</f>
        <v>638366000</v>
      </c>
      <c r="E31" s="343"/>
      <c r="F31" s="457">
        <f>SUM(F25:F30)</f>
        <v>475823000</v>
      </c>
    </row>
    <row r="32" spans="1:6" s="339" customFormat="1" ht="10.5" customHeight="1">
      <c r="A32" s="308"/>
      <c r="B32" s="308"/>
      <c r="C32" s="308"/>
      <c r="D32" s="498"/>
      <c r="E32" s="343"/>
      <c r="F32" s="244"/>
    </row>
    <row r="33" spans="1:6" s="339" customFormat="1" ht="18" customHeight="1" thickBot="1">
      <c r="A33" s="317" t="s">
        <v>94</v>
      </c>
      <c r="B33" s="308"/>
      <c r="C33" s="308"/>
      <c r="D33" s="541">
        <f>D21+D31</f>
        <v>1718097000</v>
      </c>
      <c r="E33" s="343"/>
      <c r="F33" s="458">
        <f>+F31+F21</f>
        <v>1538618000</v>
      </c>
    </row>
    <row r="34" spans="1:6" s="339" customFormat="1" ht="11.25" customHeight="1">
      <c r="A34" s="308"/>
      <c r="B34" s="308"/>
      <c r="C34" s="308"/>
      <c r="D34" s="498"/>
      <c r="E34" s="343"/>
      <c r="F34" s="244"/>
    </row>
    <row r="35" spans="1:6" s="339" customFormat="1" ht="18" customHeight="1">
      <c r="A35" s="317" t="s">
        <v>31</v>
      </c>
      <c r="B35" s="231"/>
      <c r="C35" s="300"/>
      <c r="D35" s="495"/>
      <c r="E35" s="318"/>
      <c r="F35" s="243"/>
    </row>
    <row r="36" spans="1:6" s="339" customFormat="1" ht="11.25" customHeight="1">
      <c r="A36" s="317"/>
      <c r="B36" s="231"/>
      <c r="C36" s="300"/>
      <c r="D36" s="495"/>
      <c r="E36" s="318"/>
      <c r="F36" s="243"/>
    </row>
    <row r="37" spans="1:6" s="300" customFormat="1" ht="18" customHeight="1">
      <c r="A37" s="317" t="s">
        <v>140</v>
      </c>
      <c r="B37" s="231"/>
      <c r="D37" s="495"/>
      <c r="E37" s="318"/>
      <c r="F37" s="243"/>
    </row>
    <row r="38" spans="1:6" s="339" customFormat="1" ht="9" customHeight="1">
      <c r="A38" s="231"/>
      <c r="B38" s="231"/>
      <c r="C38" s="300"/>
      <c r="D38" s="495"/>
      <c r="E38" s="318"/>
      <c r="F38" s="243"/>
    </row>
    <row r="39" spans="1:6" s="300" customFormat="1" ht="18" customHeight="1">
      <c r="A39" s="231" t="s">
        <v>42</v>
      </c>
      <c r="D39" s="533">
        <v>78240000</v>
      </c>
      <c r="E39" s="318"/>
      <c r="F39" s="452">
        <v>78207000</v>
      </c>
    </row>
    <row r="40" spans="1:7" s="300" customFormat="1" ht="18" customHeight="1">
      <c r="A40" s="231" t="s">
        <v>32</v>
      </c>
      <c r="B40" s="344"/>
      <c r="D40" s="534">
        <f>'Stmt of Equity'!M58</f>
        <v>323175004</v>
      </c>
      <c r="E40" s="318"/>
      <c r="F40" s="453">
        <v>340655004</v>
      </c>
      <c r="G40" s="236"/>
    </row>
    <row r="41" spans="1:6" s="300" customFormat="1" ht="18" customHeight="1">
      <c r="A41" s="317" t="s">
        <v>125</v>
      </c>
      <c r="B41" s="236"/>
      <c r="D41" s="536">
        <f>SUM(D39:D40)</f>
        <v>401415004</v>
      </c>
      <c r="E41" s="318"/>
      <c r="F41" s="456">
        <f>SUM(F39:F40)</f>
        <v>418862004</v>
      </c>
    </row>
    <row r="42" spans="1:6" s="339" customFormat="1" ht="11.25" customHeight="1">
      <c r="A42" s="231"/>
      <c r="B42" s="300"/>
      <c r="C42" s="300"/>
      <c r="D42" s="495"/>
      <c r="E42" s="318"/>
      <c r="F42" s="243"/>
    </row>
    <row r="43" spans="1:6" s="300" customFormat="1" ht="18" customHeight="1">
      <c r="A43" s="317" t="s">
        <v>131</v>
      </c>
      <c r="D43" s="495"/>
      <c r="E43" s="318"/>
      <c r="F43" s="243"/>
    </row>
    <row r="44" spans="1:6" s="339" customFormat="1" ht="9" customHeight="1">
      <c r="A44" s="231"/>
      <c r="B44" s="300"/>
      <c r="C44" s="300"/>
      <c r="D44" s="495"/>
      <c r="E44" s="318"/>
      <c r="F44" s="243"/>
    </row>
    <row r="45" spans="1:6" s="300" customFormat="1" ht="18" customHeight="1">
      <c r="A45" s="231" t="s">
        <v>109</v>
      </c>
      <c r="D45" s="542">
        <v>558000</v>
      </c>
      <c r="E45" s="318"/>
      <c r="F45" s="459">
        <v>392000</v>
      </c>
    </row>
    <row r="46" spans="1:7" s="300" customFormat="1" ht="18" customHeight="1">
      <c r="A46" s="231" t="s">
        <v>7</v>
      </c>
      <c r="D46" s="534">
        <f>notes!M419</f>
        <v>859577000</v>
      </c>
      <c r="E46" s="318"/>
      <c r="F46" s="453">
        <v>705252000</v>
      </c>
      <c r="G46" s="236"/>
    </row>
    <row r="47" spans="1:9" s="300" customFormat="1" ht="18" customHeight="1">
      <c r="A47" s="231" t="s">
        <v>88</v>
      </c>
      <c r="D47" s="524">
        <v>41236000</v>
      </c>
      <c r="E47" s="318"/>
      <c r="F47" s="455">
        <v>26429000</v>
      </c>
      <c r="G47" s="236"/>
      <c r="I47" s="236"/>
    </row>
    <row r="48" spans="1:6" s="300" customFormat="1" ht="18" customHeight="1">
      <c r="A48" s="231" t="s">
        <v>126</v>
      </c>
      <c r="B48" s="231"/>
      <c r="D48" s="536">
        <f>SUM(D45:D47)</f>
        <v>901371000</v>
      </c>
      <c r="E48" s="318"/>
      <c r="F48" s="456">
        <f>SUM(F45:F47)</f>
        <v>732073000</v>
      </c>
    </row>
    <row r="49" spans="1:6" s="339" customFormat="1" ht="12" customHeight="1">
      <c r="A49" s="231"/>
      <c r="B49" s="231"/>
      <c r="C49" s="300"/>
      <c r="D49" s="495"/>
      <c r="E49" s="318"/>
      <c r="F49" s="243"/>
    </row>
    <row r="50" spans="1:6" s="300" customFormat="1" ht="18" customHeight="1">
      <c r="A50" s="317" t="s">
        <v>130</v>
      </c>
      <c r="B50" s="231"/>
      <c r="D50" s="495"/>
      <c r="E50" s="318"/>
      <c r="F50" s="243"/>
    </row>
    <row r="51" spans="1:6" s="339" customFormat="1" ht="7.5" customHeight="1">
      <c r="A51" s="231"/>
      <c r="B51" s="231"/>
      <c r="C51" s="300"/>
      <c r="D51" s="522"/>
      <c r="E51" s="318"/>
      <c r="F51" s="460"/>
    </row>
    <row r="52" spans="1:11" s="300" customFormat="1" ht="18" customHeight="1">
      <c r="A52" s="231" t="s">
        <v>185</v>
      </c>
      <c r="B52" s="231"/>
      <c r="D52" s="523">
        <v>74907000</v>
      </c>
      <c r="E52" s="318"/>
      <c r="F52" s="461">
        <v>58484000</v>
      </c>
      <c r="G52" s="236"/>
      <c r="H52" s="236"/>
      <c r="I52" s="236"/>
      <c r="K52" s="236"/>
    </row>
    <row r="53" spans="1:8" s="300" customFormat="1" ht="18" customHeight="1">
      <c r="A53" s="231" t="s">
        <v>109</v>
      </c>
      <c r="C53" s="308"/>
      <c r="D53" s="523">
        <v>70000</v>
      </c>
      <c r="E53" s="332"/>
      <c r="F53" s="461">
        <v>211000</v>
      </c>
      <c r="H53" s="236"/>
    </row>
    <row r="54" spans="1:6" s="300" customFormat="1" ht="18" customHeight="1">
      <c r="A54" s="231" t="s">
        <v>28</v>
      </c>
      <c r="C54" s="308"/>
      <c r="D54" s="543">
        <v>0</v>
      </c>
      <c r="E54" s="332"/>
      <c r="F54" s="461">
        <v>27000</v>
      </c>
    </row>
    <row r="55" spans="1:6" s="300" customFormat="1" ht="18" customHeight="1">
      <c r="A55" s="231" t="s">
        <v>7</v>
      </c>
      <c r="D55" s="523">
        <f>notes!K419</f>
        <v>328666000</v>
      </c>
      <c r="E55" s="332"/>
      <c r="F55" s="461">
        <v>326808000</v>
      </c>
    </row>
    <row r="56" spans="1:6" s="300" customFormat="1" ht="18" customHeight="1">
      <c r="A56" s="231" t="s">
        <v>24</v>
      </c>
      <c r="D56" s="523">
        <v>11668000</v>
      </c>
      <c r="E56" s="332"/>
      <c r="F56" s="461">
        <v>2153000</v>
      </c>
    </row>
    <row r="57" spans="1:6" s="339" customFormat="1" ht="18" customHeight="1">
      <c r="A57" s="231" t="s">
        <v>129</v>
      </c>
      <c r="B57" s="300"/>
      <c r="C57" s="300"/>
      <c r="D57" s="540">
        <f>SUM(D52:D56)</f>
        <v>415311000</v>
      </c>
      <c r="E57" s="332"/>
      <c r="F57" s="457">
        <f>SUM(F52:F56)</f>
        <v>387683000</v>
      </c>
    </row>
    <row r="58" spans="1:6" s="339" customFormat="1" ht="11.25" customHeight="1">
      <c r="A58" s="231"/>
      <c r="B58" s="231"/>
      <c r="C58" s="300"/>
      <c r="D58" s="495"/>
      <c r="E58" s="318"/>
      <c r="F58" s="243"/>
    </row>
    <row r="59" spans="1:6" s="300" customFormat="1" ht="18" customHeight="1">
      <c r="A59" s="317" t="s">
        <v>132</v>
      </c>
      <c r="B59" s="231"/>
      <c r="D59" s="522">
        <f>+D48+D57</f>
        <v>1316682000</v>
      </c>
      <c r="E59" s="318"/>
      <c r="F59" s="460">
        <f>+F48+F57</f>
        <v>1119756000</v>
      </c>
    </row>
    <row r="60" spans="1:6" s="339" customFormat="1" ht="9.75" customHeight="1">
      <c r="A60" s="231"/>
      <c r="B60" s="231"/>
      <c r="C60" s="300"/>
      <c r="D60" s="495"/>
      <c r="E60" s="318"/>
      <c r="F60" s="243"/>
    </row>
    <row r="61" spans="1:7" s="339" customFormat="1" ht="18" customHeight="1" thickBot="1">
      <c r="A61" s="317" t="s">
        <v>118</v>
      </c>
      <c r="B61" s="231"/>
      <c r="C61" s="300"/>
      <c r="D61" s="525">
        <f>+D59+D41</f>
        <v>1718097004</v>
      </c>
      <c r="E61" s="318"/>
      <c r="F61" s="462">
        <f>+F59+F41</f>
        <v>1538618004</v>
      </c>
      <c r="G61" s="345"/>
    </row>
    <row r="62" spans="1:6" s="339" customFormat="1" ht="9.75" customHeight="1">
      <c r="A62" s="231"/>
      <c r="B62" s="300"/>
      <c r="C62" s="300"/>
      <c r="D62" s="526"/>
      <c r="E62" s="318"/>
      <c r="F62" s="245"/>
    </row>
    <row r="63" spans="1:6" s="339" customFormat="1" ht="18" customHeight="1" thickBot="1">
      <c r="A63" s="317" t="s">
        <v>110</v>
      </c>
      <c r="B63" s="342"/>
      <c r="C63" s="300"/>
      <c r="D63" s="527">
        <f>+D41/(D39*10)</f>
        <v>0.5130559867075665</v>
      </c>
      <c r="E63" s="318"/>
      <c r="F63" s="463">
        <f>+F41/(F39*10)</f>
        <v>0.5355812190724616</v>
      </c>
    </row>
    <row r="64" spans="1:6" ht="20.25" thickTop="1">
      <c r="A64" s="70"/>
      <c r="B64" s="346"/>
      <c r="C64" s="70"/>
      <c r="D64" s="184"/>
      <c r="E64" s="347"/>
      <c r="F64" s="184"/>
    </row>
    <row r="65" spans="1:6" ht="19.5">
      <c r="A65" s="70"/>
      <c r="B65" s="70"/>
      <c r="C65" s="70"/>
      <c r="D65" s="70"/>
      <c r="E65" s="70"/>
      <c r="F65" s="70"/>
    </row>
    <row r="66" spans="1:6" ht="19.5">
      <c r="A66" s="70"/>
      <c r="B66" s="70"/>
      <c r="C66" s="70"/>
      <c r="D66" s="70"/>
      <c r="E66" s="70"/>
      <c r="F66" s="70"/>
    </row>
    <row r="67" spans="1:6" ht="19.5">
      <c r="A67" s="70"/>
      <c r="B67" s="70"/>
      <c r="C67" s="70"/>
      <c r="D67" s="70"/>
      <c r="E67" s="70"/>
      <c r="F67" s="70"/>
    </row>
    <row r="68" spans="1:6" ht="18" customHeight="1">
      <c r="A68" s="70"/>
      <c r="B68" s="70"/>
      <c r="C68" s="70"/>
      <c r="D68" s="181"/>
      <c r="E68" s="181"/>
      <c r="F68" s="181"/>
    </row>
    <row r="69" spans="1:6" ht="18" customHeight="1">
      <c r="A69" s="70"/>
      <c r="B69" s="70"/>
      <c r="C69" s="70"/>
      <c r="D69" s="181"/>
      <c r="E69" s="181"/>
      <c r="F69" s="372"/>
    </row>
    <row r="70" spans="1:6" ht="17.25" customHeight="1">
      <c r="A70" s="70"/>
      <c r="B70" s="70"/>
      <c r="C70" s="70"/>
      <c r="D70" s="181"/>
      <c r="E70" s="181"/>
      <c r="F70" s="181"/>
    </row>
    <row r="71" spans="1:6" ht="17.25" customHeight="1">
      <c r="A71" s="70"/>
      <c r="B71" s="176"/>
      <c r="C71" s="70"/>
      <c r="D71" s="70"/>
      <c r="E71" s="70"/>
      <c r="F71" s="70"/>
    </row>
    <row r="72" spans="1:6" ht="17.25" customHeight="1">
      <c r="A72" s="70"/>
      <c r="B72" s="70"/>
      <c r="C72" s="70"/>
      <c r="D72" s="70"/>
      <c r="E72" s="70"/>
      <c r="F72" s="70"/>
    </row>
    <row r="73" spans="1:6" ht="17.25" customHeight="1">
      <c r="A73" s="70"/>
      <c r="B73" s="70"/>
      <c r="C73" s="70"/>
      <c r="D73" s="70"/>
      <c r="E73" s="70"/>
      <c r="F73" s="70"/>
    </row>
    <row r="74" spans="1:6" ht="17.25" customHeight="1">
      <c r="A74" s="70"/>
      <c r="B74" s="70"/>
      <c r="C74" s="70"/>
      <c r="D74" s="70"/>
      <c r="E74" s="70"/>
      <c r="F74" s="70"/>
    </row>
    <row r="75" spans="1:6" ht="17.25" customHeight="1">
      <c r="A75" s="70"/>
      <c r="B75" s="70"/>
      <c r="C75" s="70"/>
      <c r="D75" s="70"/>
      <c r="E75" s="70"/>
      <c r="F75" s="70"/>
    </row>
    <row r="76" spans="1:6" ht="17.25" customHeight="1">
      <c r="A76" s="70"/>
      <c r="B76" s="70"/>
      <c r="C76" s="70"/>
      <c r="D76" s="70"/>
      <c r="E76" s="70"/>
      <c r="F76" s="70"/>
    </row>
    <row r="77" spans="1:6" ht="17.25" customHeight="1">
      <c r="A77" s="70"/>
      <c r="B77" s="70"/>
      <c r="C77" s="70"/>
      <c r="D77" s="70"/>
      <c r="E77" s="70"/>
      <c r="F77" s="70"/>
    </row>
    <row r="78" spans="1:6" ht="17.25" customHeight="1">
      <c r="A78" s="70"/>
      <c r="B78" s="70"/>
      <c r="C78" s="70"/>
      <c r="D78" s="70"/>
      <c r="E78" s="70"/>
      <c r="F78" s="70"/>
    </row>
    <row r="79" spans="1:6" ht="17.25" customHeight="1">
      <c r="A79" s="70"/>
      <c r="B79" s="70"/>
      <c r="C79" s="70"/>
      <c r="D79" s="70"/>
      <c r="E79" s="70"/>
      <c r="F79" s="70"/>
    </row>
    <row r="80" spans="1:6" ht="17.25" customHeight="1">
      <c r="A80" s="70"/>
      <c r="B80" s="70"/>
      <c r="C80" s="70"/>
      <c r="D80" s="70"/>
      <c r="E80" s="70"/>
      <c r="F80" s="70"/>
    </row>
    <row r="81" spans="1:6" ht="17.25" customHeight="1">
      <c r="A81" s="70"/>
      <c r="B81" s="70"/>
      <c r="C81" s="70"/>
      <c r="D81" s="70"/>
      <c r="E81" s="70"/>
      <c r="F81" s="70"/>
    </row>
    <row r="82" spans="1:6" ht="17.25" customHeight="1">
      <c r="A82" s="70"/>
      <c r="B82" s="70"/>
      <c r="C82" s="70"/>
      <c r="D82" s="70"/>
      <c r="E82" s="70"/>
      <c r="F82" s="70"/>
    </row>
    <row r="83" spans="1:6" ht="17.25" customHeight="1">
      <c r="A83" s="70"/>
      <c r="B83" s="70"/>
      <c r="C83" s="70"/>
      <c r="D83" s="70"/>
      <c r="E83" s="70"/>
      <c r="F83" s="70"/>
    </row>
  </sheetData>
  <sheetProtection/>
  <mergeCells count="1">
    <mergeCell ref="D5:F5"/>
  </mergeCells>
  <printOptions horizontalCentered="1"/>
  <pageMargins left="0" right="0" top="0.2" bottom="0" header="0.2" footer="0.2"/>
  <pageSetup fitToHeight="1" fitToWidth="1" horizontalDpi="600" verticalDpi="600" orientation="portrait" paperSize="9" scale="75" r:id="rId2"/>
  <ignoredErrors>
    <ignoredError sqref="D64:D67 D58 D48:D51 D60 F41:F44 D42:D44 D70:D106 F49:F51 F58 F62 E56:E106 F60 F64:F68 F70:F106 E53:E55 E41:E45 E46:E51" emptyCellReference="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2:S75"/>
  <sheetViews>
    <sheetView view="pageBreakPreview" zoomScale="75" zoomScaleNormal="75" zoomScaleSheetLayoutView="75" zoomScalePageLayoutView="0" workbookViewId="0" topLeftCell="B8">
      <selection activeCell="P289" sqref="P289"/>
    </sheetView>
  </sheetViews>
  <sheetFormatPr defaultColWidth="39.57421875" defaultRowHeight="12.75"/>
  <cols>
    <col min="1" max="1" width="3.8515625" style="8" hidden="1" customWidth="1"/>
    <col min="2" max="2" width="45.7109375" style="8" customWidth="1"/>
    <col min="3" max="3" width="15.140625" style="8" customWidth="1"/>
    <col min="4" max="4" width="1.57421875" style="8" customWidth="1"/>
    <col min="5" max="5" width="16.421875" style="8" customWidth="1"/>
    <col min="6" max="6" width="1.57421875" style="8" customWidth="1"/>
    <col min="7" max="7" width="17.00390625" style="8" customWidth="1"/>
    <col min="8" max="8" width="1.57421875" style="8" customWidth="1"/>
    <col min="9" max="9" width="17.140625" style="8" customWidth="1"/>
    <col min="10" max="10" width="1.421875" style="8" customWidth="1"/>
    <col min="11" max="11" width="18.00390625" style="9" customWidth="1"/>
    <col min="12" max="12" width="1.421875" style="9" customWidth="1"/>
    <col min="13" max="13" width="16.8515625" style="8" customWidth="1"/>
    <col min="14" max="14" width="1.421875" style="8" customWidth="1"/>
    <col min="15" max="15" width="13.421875" style="8" customWidth="1"/>
    <col min="16" max="16" width="1.421875" style="8" customWidth="1"/>
    <col min="17" max="17" width="16.7109375" style="8" customWidth="1"/>
    <col min="18" max="16384" width="39.57421875" style="8" customWidth="1"/>
  </cols>
  <sheetData>
    <row r="1" ht="41.25" customHeight="1"/>
    <row r="2" spans="2:19" ht="18" customHeight="1">
      <c r="B2" s="81" t="s">
        <v>144</v>
      </c>
      <c r="C2" s="82"/>
      <c r="D2" s="104"/>
      <c r="E2" s="104"/>
      <c r="F2" s="104"/>
      <c r="G2" s="104"/>
      <c r="H2" s="104"/>
      <c r="I2" s="104"/>
      <c r="J2" s="104"/>
      <c r="K2" s="105"/>
      <c r="L2" s="105"/>
      <c r="M2" s="104"/>
      <c r="N2" s="104"/>
      <c r="O2" s="104"/>
      <c r="P2" s="104"/>
      <c r="Q2" s="80" t="s">
        <v>79</v>
      </c>
      <c r="R2" s="104"/>
      <c r="S2" s="104"/>
    </row>
    <row r="3" spans="2:19" ht="18" customHeight="1">
      <c r="B3" s="85" t="s">
        <v>78</v>
      </c>
      <c r="C3" s="82"/>
      <c r="D3" s="104"/>
      <c r="E3" s="104"/>
      <c r="F3" s="104"/>
      <c r="G3" s="104"/>
      <c r="H3" s="104"/>
      <c r="I3" s="104"/>
      <c r="J3" s="104"/>
      <c r="K3" s="105"/>
      <c r="L3" s="105"/>
      <c r="M3" s="104"/>
      <c r="N3" s="104"/>
      <c r="O3" s="104"/>
      <c r="P3" s="104"/>
      <c r="Q3" s="80" t="s">
        <v>314</v>
      </c>
      <c r="R3" s="104"/>
      <c r="S3" s="104"/>
    </row>
    <row r="4" spans="2:19" ht="18" customHeight="1" thickBot="1">
      <c r="B4" s="28"/>
      <c r="C4" s="104"/>
      <c r="D4" s="104"/>
      <c r="E4" s="104"/>
      <c r="F4" s="104"/>
      <c r="G4" s="104"/>
      <c r="H4" s="104"/>
      <c r="I4" s="104"/>
      <c r="J4" s="104"/>
      <c r="K4" s="105"/>
      <c r="L4" s="105"/>
      <c r="M4" s="104"/>
      <c r="N4" s="104"/>
      <c r="O4" s="104"/>
      <c r="P4" s="104"/>
      <c r="Q4" s="104"/>
      <c r="R4" s="104"/>
      <c r="S4" s="104"/>
    </row>
    <row r="5" spans="2:19" ht="19.5" customHeight="1" thickBot="1">
      <c r="B5" s="120" t="s">
        <v>113</v>
      </c>
      <c r="C5" s="121"/>
      <c r="D5" s="121"/>
      <c r="E5" s="121"/>
      <c r="F5" s="121"/>
      <c r="G5" s="121"/>
      <c r="H5" s="121"/>
      <c r="I5" s="121"/>
      <c r="J5" s="121"/>
      <c r="K5" s="122"/>
      <c r="L5" s="122"/>
      <c r="M5" s="121"/>
      <c r="N5" s="121"/>
      <c r="O5" s="121"/>
      <c r="P5" s="121"/>
      <c r="Q5" s="121"/>
      <c r="R5" s="104"/>
      <c r="S5" s="104"/>
    </row>
    <row r="6" spans="2:19" ht="18" customHeight="1">
      <c r="B6" s="106"/>
      <c r="C6" s="107"/>
      <c r="D6" s="107"/>
      <c r="E6" s="107"/>
      <c r="F6" s="107"/>
      <c r="G6" s="107"/>
      <c r="H6" s="107"/>
      <c r="I6" s="107"/>
      <c r="J6" s="107"/>
      <c r="K6" s="104"/>
      <c r="L6" s="105"/>
      <c r="M6" s="104"/>
      <c r="N6" s="104"/>
      <c r="O6" s="104"/>
      <c r="P6" s="104"/>
      <c r="Q6" s="104"/>
      <c r="R6" s="104"/>
      <c r="S6" s="104"/>
    </row>
    <row r="7" spans="2:19" ht="18" customHeight="1">
      <c r="B7" s="108"/>
      <c r="C7" s="565" t="s">
        <v>95</v>
      </c>
      <c r="D7" s="565"/>
      <c r="E7" s="565"/>
      <c r="F7" s="565"/>
      <c r="G7" s="565"/>
      <c r="H7" s="565"/>
      <c r="I7" s="565"/>
      <c r="J7" s="565"/>
      <c r="K7" s="565"/>
      <c r="L7" s="565"/>
      <c r="M7" s="565"/>
      <c r="N7" s="565"/>
      <c r="O7" s="104"/>
      <c r="P7" s="104"/>
      <c r="Q7" s="104"/>
      <c r="R7" s="104"/>
      <c r="S7" s="104"/>
    </row>
    <row r="8" spans="2:19" ht="6.75" customHeight="1">
      <c r="B8" s="108"/>
      <c r="C8" s="86"/>
      <c r="D8" s="86"/>
      <c r="E8" s="86"/>
      <c r="F8" s="86"/>
      <c r="G8" s="86"/>
      <c r="H8" s="86"/>
      <c r="I8" s="86"/>
      <c r="J8" s="86"/>
      <c r="K8" s="86"/>
      <c r="L8" s="86"/>
      <c r="M8" s="86"/>
      <c r="N8" s="86"/>
      <c r="O8" s="104"/>
      <c r="P8" s="104"/>
      <c r="Q8" s="104"/>
      <c r="R8" s="104"/>
      <c r="S8" s="104"/>
    </row>
    <row r="9" spans="1:19" ht="18" customHeight="1">
      <c r="A9" s="10"/>
      <c r="B9" s="109"/>
      <c r="C9" s="104"/>
      <c r="D9" s="104"/>
      <c r="E9" s="565" t="s">
        <v>191</v>
      </c>
      <c r="F9" s="565"/>
      <c r="G9" s="565"/>
      <c r="H9" s="565"/>
      <c r="I9" s="565"/>
      <c r="J9" s="189"/>
      <c r="K9" s="97" t="s">
        <v>44</v>
      </c>
      <c r="L9" s="109"/>
      <c r="M9" s="104"/>
      <c r="N9" s="104"/>
      <c r="O9" s="104"/>
      <c r="P9" s="104"/>
      <c r="Q9" s="104"/>
      <c r="R9" s="104"/>
      <c r="S9" s="104"/>
    </row>
    <row r="10" spans="1:19" ht="18" customHeight="1">
      <c r="A10" s="10"/>
      <c r="B10" s="109"/>
      <c r="C10" s="104"/>
      <c r="D10" s="104"/>
      <c r="E10" s="566" t="s">
        <v>32</v>
      </c>
      <c r="F10" s="566"/>
      <c r="G10" s="566"/>
      <c r="H10" s="566"/>
      <c r="I10" s="566"/>
      <c r="J10" s="566"/>
      <c r="K10" s="566"/>
      <c r="L10" s="109"/>
      <c r="M10" s="104"/>
      <c r="N10" s="104"/>
      <c r="O10" s="104"/>
      <c r="P10" s="104"/>
      <c r="Q10" s="104"/>
      <c r="R10" s="104"/>
      <c r="S10" s="104"/>
    </row>
    <row r="11" spans="1:19" ht="18" customHeight="1">
      <c r="A11" s="10"/>
      <c r="C11" s="154" t="s">
        <v>26</v>
      </c>
      <c r="D11" s="154"/>
      <c r="E11" s="154" t="s">
        <v>26</v>
      </c>
      <c r="F11" s="154"/>
      <c r="G11" s="154" t="s">
        <v>26</v>
      </c>
      <c r="H11" s="154"/>
      <c r="I11" s="406"/>
      <c r="J11" s="154"/>
      <c r="K11" s="154" t="s">
        <v>15</v>
      </c>
      <c r="L11" s="154"/>
      <c r="M11" s="154" t="s">
        <v>9</v>
      </c>
      <c r="N11" s="155"/>
      <c r="O11" s="154" t="s">
        <v>35</v>
      </c>
      <c r="P11" s="155"/>
      <c r="Q11" s="154" t="s">
        <v>9</v>
      </c>
      <c r="R11" s="104"/>
      <c r="S11" s="104"/>
    </row>
    <row r="12" spans="1:19" ht="18" customHeight="1">
      <c r="A12" s="10"/>
      <c r="B12" s="109"/>
      <c r="C12" s="154" t="s">
        <v>10</v>
      </c>
      <c r="D12" s="154"/>
      <c r="E12" s="154" t="s">
        <v>27</v>
      </c>
      <c r="F12" s="154"/>
      <c r="G12" s="154" t="s">
        <v>198</v>
      </c>
      <c r="H12" s="154"/>
      <c r="I12" s="406" t="s">
        <v>237</v>
      </c>
      <c r="J12" s="154"/>
      <c r="K12" s="154" t="s">
        <v>89</v>
      </c>
      <c r="L12" s="154"/>
      <c r="M12" s="154" t="s">
        <v>32</v>
      </c>
      <c r="N12" s="155"/>
      <c r="O12" s="154" t="s">
        <v>36</v>
      </c>
      <c r="P12" s="155"/>
      <c r="Q12" s="154" t="s">
        <v>37</v>
      </c>
      <c r="R12" s="104"/>
      <c r="S12" s="104"/>
    </row>
    <row r="13" spans="3:19" ht="18" customHeight="1">
      <c r="C13" s="154" t="s">
        <v>4</v>
      </c>
      <c r="D13" s="154"/>
      <c r="E13" s="154" t="s">
        <v>4</v>
      </c>
      <c r="F13" s="154"/>
      <c r="G13" s="154" t="s">
        <v>4</v>
      </c>
      <c r="H13" s="154"/>
      <c r="I13" s="154" t="s">
        <v>4</v>
      </c>
      <c r="J13" s="154"/>
      <c r="K13" s="154" t="s">
        <v>4</v>
      </c>
      <c r="L13" s="154"/>
      <c r="M13" s="154" t="s">
        <v>4</v>
      </c>
      <c r="N13" s="155"/>
      <c r="O13" s="154" t="s">
        <v>4</v>
      </c>
      <c r="P13" s="155"/>
      <c r="Q13" s="154" t="s">
        <v>4</v>
      </c>
      <c r="R13" s="104"/>
      <c r="S13" s="104"/>
    </row>
    <row r="14" spans="3:19" ht="6.75" customHeight="1">
      <c r="C14" s="109"/>
      <c r="D14" s="109"/>
      <c r="E14" s="109"/>
      <c r="F14" s="109"/>
      <c r="G14" s="109"/>
      <c r="H14" s="109"/>
      <c r="I14" s="109"/>
      <c r="J14" s="109"/>
      <c r="K14" s="109"/>
      <c r="L14" s="109"/>
      <c r="M14" s="109"/>
      <c r="N14" s="104"/>
      <c r="O14" s="109"/>
      <c r="P14" s="104"/>
      <c r="Q14" s="109"/>
      <c r="R14" s="104"/>
      <c r="S14" s="104"/>
    </row>
    <row r="15" spans="2:19" ht="6" customHeight="1">
      <c r="B15" s="108"/>
      <c r="C15" s="104"/>
      <c r="D15" s="104"/>
      <c r="E15" s="110"/>
      <c r="F15" s="111"/>
      <c r="G15" s="111"/>
      <c r="H15" s="111"/>
      <c r="I15" s="111"/>
      <c r="J15" s="111"/>
      <c r="K15" s="112"/>
      <c r="L15" s="105"/>
      <c r="M15" s="104"/>
      <c r="N15" s="104"/>
      <c r="O15" s="104"/>
      <c r="P15" s="104"/>
      <c r="Q15" s="104"/>
      <c r="R15" s="104"/>
      <c r="S15" s="104"/>
    </row>
    <row r="16" spans="2:19" ht="18" customHeight="1">
      <c r="B16" s="108" t="s">
        <v>173</v>
      </c>
      <c r="C16" s="94">
        <v>71097000</v>
      </c>
      <c r="D16" s="94"/>
      <c r="E16" s="145">
        <v>26394000</v>
      </c>
      <c r="F16" s="93">
        <v>0</v>
      </c>
      <c r="G16" s="114">
        <v>0</v>
      </c>
      <c r="H16" s="114"/>
      <c r="I16" s="114">
        <v>0</v>
      </c>
      <c r="J16" s="93"/>
      <c r="K16" s="115">
        <v>200568000</v>
      </c>
      <c r="L16" s="94"/>
      <c r="M16" s="94">
        <f>SUM(E16:K16)</f>
        <v>226962000</v>
      </c>
      <c r="N16" s="116"/>
      <c r="O16" s="98">
        <v>0</v>
      </c>
      <c r="P16" s="116"/>
      <c r="Q16" s="116">
        <f>C16+M16+O16</f>
        <v>298059000</v>
      </c>
      <c r="R16" s="104"/>
      <c r="S16" s="104"/>
    </row>
    <row r="17" spans="2:19" ht="4.5" customHeight="1">
      <c r="B17" s="104"/>
      <c r="C17" s="94"/>
      <c r="D17" s="94"/>
      <c r="E17" s="113"/>
      <c r="F17" s="93"/>
      <c r="G17" s="114"/>
      <c r="H17" s="114"/>
      <c r="I17" s="114"/>
      <c r="J17" s="93"/>
      <c r="K17" s="115"/>
      <c r="L17" s="94"/>
      <c r="M17" s="94"/>
      <c r="N17" s="116"/>
      <c r="O17" s="98"/>
      <c r="P17" s="116"/>
      <c r="Q17" s="116"/>
      <c r="R17" s="104"/>
      <c r="S17" s="104"/>
    </row>
    <row r="18" spans="2:19" ht="18" customHeight="1">
      <c r="B18" s="104" t="s">
        <v>214</v>
      </c>
      <c r="C18" s="114">
        <v>0</v>
      </c>
      <c r="D18" s="114"/>
      <c r="E18" s="216">
        <v>0</v>
      </c>
      <c r="F18" s="114"/>
      <c r="G18" s="114">
        <v>0</v>
      </c>
      <c r="H18" s="114"/>
      <c r="I18" s="114">
        <v>0</v>
      </c>
      <c r="J18" s="114"/>
      <c r="K18" s="115">
        <f>'Stmt Comprehensive income'!I26</f>
        <v>37447000</v>
      </c>
      <c r="L18" s="93"/>
      <c r="M18" s="93">
        <f>SUM(E18:K18)</f>
        <v>37447000</v>
      </c>
      <c r="N18" s="117"/>
      <c r="O18" s="114">
        <v>0</v>
      </c>
      <c r="P18" s="117"/>
      <c r="Q18" s="117">
        <f>C18+M18+O18</f>
        <v>37447000</v>
      </c>
      <c r="R18" s="104"/>
      <c r="S18" s="104"/>
    </row>
    <row r="19" spans="2:19" ht="4.5" customHeight="1">
      <c r="B19" s="104"/>
      <c r="C19" s="114"/>
      <c r="D19" s="114"/>
      <c r="E19" s="216"/>
      <c r="F19" s="114"/>
      <c r="G19" s="114"/>
      <c r="H19" s="114"/>
      <c r="I19" s="114"/>
      <c r="J19" s="114"/>
      <c r="K19" s="115"/>
      <c r="L19" s="93"/>
      <c r="M19" s="93"/>
      <c r="N19" s="117"/>
      <c r="O19" s="114"/>
      <c r="P19" s="117"/>
      <c r="Q19" s="117"/>
      <c r="R19" s="104"/>
      <c r="S19" s="104"/>
    </row>
    <row r="20" spans="2:19" ht="18" customHeight="1">
      <c r="B20" s="104" t="s">
        <v>111</v>
      </c>
      <c r="C20" s="94">
        <v>7110000</v>
      </c>
      <c r="D20" s="94"/>
      <c r="E20" s="145">
        <v>32015000</v>
      </c>
      <c r="F20" s="114"/>
      <c r="G20" s="114">
        <v>0</v>
      </c>
      <c r="H20" s="114"/>
      <c r="I20" s="114">
        <v>0</v>
      </c>
      <c r="J20" s="114"/>
      <c r="K20" s="440">
        <v>0</v>
      </c>
      <c r="L20" s="93"/>
      <c r="M20" s="93">
        <f>SUM(E20:K20)</f>
        <v>32015000</v>
      </c>
      <c r="N20" s="117"/>
      <c r="O20" s="114">
        <v>0</v>
      </c>
      <c r="P20" s="117"/>
      <c r="Q20" s="117">
        <f>C20+M20+O20</f>
        <v>39125000</v>
      </c>
      <c r="R20" s="104"/>
      <c r="S20" s="104"/>
    </row>
    <row r="21" spans="2:19" ht="4.5" customHeight="1">
      <c r="B21" s="104"/>
      <c r="C21" s="114"/>
      <c r="D21" s="114"/>
      <c r="E21" s="216"/>
      <c r="F21" s="114"/>
      <c r="G21" s="114"/>
      <c r="H21" s="114"/>
      <c r="I21" s="114"/>
      <c r="J21" s="114"/>
      <c r="K21" s="115"/>
      <c r="L21" s="93"/>
      <c r="M21" s="93"/>
      <c r="N21" s="117"/>
      <c r="O21" s="114"/>
      <c r="P21" s="117"/>
      <c r="Q21" s="117"/>
      <c r="R21" s="104"/>
      <c r="S21" s="104"/>
    </row>
    <row r="22" spans="2:19" ht="18" customHeight="1">
      <c r="B22" s="104" t="s">
        <v>321</v>
      </c>
      <c r="C22" s="114">
        <v>0</v>
      </c>
      <c r="D22" s="114"/>
      <c r="E22" s="216">
        <v>0</v>
      </c>
      <c r="F22" s="114"/>
      <c r="G22" s="114">
        <v>0</v>
      </c>
      <c r="H22" s="114"/>
      <c r="I22" s="114">
        <v>0</v>
      </c>
      <c r="J22" s="114"/>
      <c r="K22" s="115">
        <v>-5866000</v>
      </c>
      <c r="L22" s="93"/>
      <c r="M22" s="93">
        <f>SUM(E22:K22)</f>
        <v>-5866000</v>
      </c>
      <c r="N22" s="117"/>
      <c r="O22" s="114">
        <v>0</v>
      </c>
      <c r="P22" s="117"/>
      <c r="Q22" s="117">
        <f>C22+M22+O22</f>
        <v>-5866000</v>
      </c>
      <c r="R22" s="104"/>
      <c r="S22" s="104"/>
    </row>
    <row r="23" spans="2:19" ht="4.5" customHeight="1">
      <c r="B23" s="104"/>
      <c r="C23" s="114"/>
      <c r="D23" s="114"/>
      <c r="E23" s="216"/>
      <c r="F23" s="114"/>
      <c r="G23" s="114"/>
      <c r="H23" s="114"/>
      <c r="I23" s="114"/>
      <c r="J23" s="114"/>
      <c r="K23" s="115"/>
      <c r="L23" s="93"/>
      <c r="M23" s="93"/>
      <c r="N23" s="117"/>
      <c r="O23" s="114"/>
      <c r="P23" s="117"/>
      <c r="Q23" s="117"/>
      <c r="R23" s="104"/>
      <c r="S23" s="104"/>
    </row>
    <row r="24" spans="2:19" ht="18" customHeight="1" hidden="1">
      <c r="B24" s="172" t="s">
        <v>111</v>
      </c>
      <c r="C24" s="114">
        <v>0</v>
      </c>
      <c r="D24" s="93"/>
      <c r="E24" s="216">
        <v>0</v>
      </c>
      <c r="F24" s="93"/>
      <c r="G24" s="114">
        <v>0</v>
      </c>
      <c r="H24" s="114"/>
      <c r="I24" s="114">
        <v>0</v>
      </c>
      <c r="J24" s="114"/>
      <c r="K24" s="217">
        <v>0</v>
      </c>
      <c r="L24" s="93"/>
      <c r="M24" s="93">
        <f>SUM(E24:K24)</f>
        <v>0</v>
      </c>
      <c r="N24" s="117"/>
      <c r="O24" s="114">
        <v>0</v>
      </c>
      <c r="P24" s="117"/>
      <c r="Q24" s="117">
        <f>C24+M24+O24</f>
        <v>0</v>
      </c>
      <c r="R24" s="104"/>
      <c r="S24" s="104"/>
    </row>
    <row r="25" spans="2:19" ht="8.25" customHeight="1" hidden="1">
      <c r="B25" s="104"/>
      <c r="C25" s="114"/>
      <c r="D25" s="114"/>
      <c r="E25" s="216"/>
      <c r="F25" s="114"/>
      <c r="G25" s="114"/>
      <c r="H25" s="114"/>
      <c r="I25" s="114"/>
      <c r="J25" s="114"/>
      <c r="K25" s="115"/>
      <c r="L25" s="93"/>
      <c r="M25" s="93"/>
      <c r="N25" s="117"/>
      <c r="O25" s="114"/>
      <c r="P25" s="117"/>
      <c r="Q25" s="117"/>
      <c r="R25" s="104"/>
      <c r="S25" s="104"/>
    </row>
    <row r="26" spans="2:19" ht="18" customHeight="1" hidden="1">
      <c r="B26" s="172" t="s">
        <v>112</v>
      </c>
      <c r="C26" s="114"/>
      <c r="D26" s="114"/>
      <c r="E26" s="216"/>
      <c r="F26" s="114"/>
      <c r="G26" s="114"/>
      <c r="H26" s="114"/>
      <c r="I26" s="114"/>
      <c r="J26" s="114"/>
      <c r="K26" s="115"/>
      <c r="L26" s="93"/>
      <c r="M26" s="93"/>
      <c r="N26" s="117"/>
      <c r="O26" s="114"/>
      <c r="P26" s="117"/>
      <c r="Q26" s="117"/>
      <c r="R26" s="104"/>
      <c r="S26" s="104"/>
    </row>
    <row r="27" spans="2:19" ht="18" customHeight="1" hidden="1">
      <c r="B27" s="172" t="s">
        <v>114</v>
      </c>
      <c r="C27" s="114">
        <v>0</v>
      </c>
      <c r="D27" s="114"/>
      <c r="E27" s="216">
        <v>0</v>
      </c>
      <c r="F27" s="93"/>
      <c r="G27" s="114">
        <v>0</v>
      </c>
      <c r="H27" s="114"/>
      <c r="I27" s="114">
        <v>0</v>
      </c>
      <c r="J27" s="114"/>
      <c r="K27" s="217">
        <v>0</v>
      </c>
      <c r="L27" s="93"/>
      <c r="M27" s="93">
        <f>SUM(E27:K27)</f>
        <v>0</v>
      </c>
      <c r="N27" s="117"/>
      <c r="O27" s="114">
        <v>0</v>
      </c>
      <c r="P27" s="117"/>
      <c r="Q27" s="117">
        <f>C27+M27+O27</f>
        <v>0</v>
      </c>
      <c r="R27" s="104"/>
      <c r="S27" s="104"/>
    </row>
    <row r="28" spans="2:19" ht="6.75" customHeight="1" hidden="1">
      <c r="B28" s="172"/>
      <c r="C28" s="114"/>
      <c r="D28" s="114"/>
      <c r="E28" s="113"/>
      <c r="F28" s="93"/>
      <c r="G28" s="114"/>
      <c r="H28" s="114"/>
      <c r="I28" s="114"/>
      <c r="J28" s="114"/>
      <c r="K28" s="217"/>
      <c r="L28" s="93"/>
      <c r="M28" s="93"/>
      <c r="N28" s="117"/>
      <c r="O28" s="114"/>
      <c r="P28" s="117"/>
      <c r="Q28" s="117"/>
      <c r="R28" s="104"/>
      <c r="S28" s="104"/>
    </row>
    <row r="29" spans="2:19" ht="18" customHeight="1" hidden="1">
      <c r="B29" s="172" t="s">
        <v>200</v>
      </c>
      <c r="C29" s="114">
        <v>0</v>
      </c>
      <c r="D29" s="114"/>
      <c r="E29" s="216">
        <v>0</v>
      </c>
      <c r="F29" s="114"/>
      <c r="G29" s="114">
        <v>0</v>
      </c>
      <c r="H29" s="114"/>
      <c r="I29" s="114">
        <v>0</v>
      </c>
      <c r="J29" s="114"/>
      <c r="K29" s="217">
        <v>0</v>
      </c>
      <c r="L29" s="93"/>
      <c r="M29" s="93">
        <f>SUM(E29:K29)</f>
        <v>0</v>
      </c>
      <c r="N29" s="117"/>
      <c r="O29" s="114"/>
      <c r="P29" s="117"/>
      <c r="Q29" s="117">
        <f>C29+M29+O29</f>
        <v>0</v>
      </c>
      <c r="R29" s="104"/>
      <c r="S29" s="104"/>
    </row>
    <row r="30" spans="2:19" ht="9.75" customHeight="1" hidden="1">
      <c r="B30" s="104"/>
      <c r="C30" s="93"/>
      <c r="D30" s="93"/>
      <c r="E30" s="113"/>
      <c r="F30" s="93"/>
      <c r="G30" s="114"/>
      <c r="H30" s="114"/>
      <c r="I30" s="114"/>
      <c r="J30" s="93"/>
      <c r="K30" s="217"/>
      <c r="L30" s="93"/>
      <c r="M30" s="93"/>
      <c r="N30" s="117"/>
      <c r="O30" s="114"/>
      <c r="P30" s="117"/>
      <c r="Q30" s="117"/>
      <c r="R30" s="104"/>
      <c r="S30" s="104"/>
    </row>
    <row r="31" spans="2:19" ht="18" customHeight="1" thickBot="1">
      <c r="B31" s="108" t="s">
        <v>289</v>
      </c>
      <c r="C31" s="100">
        <f>SUM(C16:C30)</f>
        <v>78207000</v>
      </c>
      <c r="D31" s="100"/>
      <c r="E31" s="128">
        <f>SUM(E16:E30)</f>
        <v>58409000</v>
      </c>
      <c r="F31" s="100"/>
      <c r="G31" s="129">
        <f>SUM(G16:G30)</f>
        <v>0</v>
      </c>
      <c r="H31" s="129"/>
      <c r="I31" s="129">
        <f>SUM(I16:I30)</f>
        <v>0</v>
      </c>
      <c r="J31" s="100"/>
      <c r="K31" s="130">
        <f>SUM(K16:K30)</f>
        <v>232149000</v>
      </c>
      <c r="L31" s="100"/>
      <c r="M31" s="100">
        <f>SUM(M16:M30)</f>
        <v>290558000</v>
      </c>
      <c r="N31" s="100"/>
      <c r="O31" s="129">
        <f>SUM(O16:O30)</f>
        <v>0</v>
      </c>
      <c r="P31" s="100"/>
      <c r="Q31" s="100">
        <f>SUM(Q16:Q30)</f>
        <v>368765000</v>
      </c>
      <c r="R31" s="247"/>
      <c r="S31" s="104"/>
    </row>
    <row r="32" spans="2:19" ht="12" customHeight="1" thickTop="1">
      <c r="B32" s="104"/>
      <c r="C32" s="104"/>
      <c r="D32" s="104"/>
      <c r="E32" s="123"/>
      <c r="F32" s="107"/>
      <c r="G32" s="369"/>
      <c r="H32" s="369"/>
      <c r="I32" s="369"/>
      <c r="J32" s="107"/>
      <c r="K32" s="124"/>
      <c r="L32" s="105"/>
      <c r="M32" s="104"/>
      <c r="N32" s="104"/>
      <c r="O32" s="104"/>
      <c r="P32" s="104"/>
      <c r="Q32" s="104"/>
      <c r="R32" s="104"/>
      <c r="S32" s="104"/>
    </row>
    <row r="33" spans="2:19" ht="12" customHeight="1">
      <c r="B33" s="108"/>
      <c r="C33" s="104"/>
      <c r="D33" s="104"/>
      <c r="E33" s="123"/>
      <c r="F33" s="107"/>
      <c r="G33" s="107"/>
      <c r="H33" s="107"/>
      <c r="I33" s="107"/>
      <c r="J33" s="107"/>
      <c r="K33" s="124"/>
      <c r="L33" s="105"/>
      <c r="M33" s="104"/>
      <c r="N33" s="104"/>
      <c r="O33" s="104"/>
      <c r="P33" s="104"/>
      <c r="Q33" s="104"/>
      <c r="R33" s="104"/>
      <c r="S33" s="104"/>
    </row>
    <row r="34" spans="2:19" ht="18" customHeight="1">
      <c r="B34" s="108" t="s">
        <v>210</v>
      </c>
      <c r="C34" s="94">
        <v>78207000</v>
      </c>
      <c r="D34" s="94">
        <v>0</v>
      </c>
      <c r="E34" s="145">
        <v>58304004</v>
      </c>
      <c r="F34" s="147"/>
      <c r="G34" s="93">
        <v>6555000</v>
      </c>
      <c r="H34" s="93">
        <v>0</v>
      </c>
      <c r="I34" s="146">
        <v>0</v>
      </c>
      <c r="J34" s="93">
        <v>0</v>
      </c>
      <c r="K34" s="115">
        <v>275796000</v>
      </c>
      <c r="L34" s="94"/>
      <c r="M34" s="94">
        <f>SUM(E34:K34)</f>
        <v>340655004</v>
      </c>
      <c r="N34" s="116"/>
      <c r="O34" s="98">
        <v>0</v>
      </c>
      <c r="P34" s="116"/>
      <c r="Q34" s="116">
        <f>C34+M34+O34</f>
        <v>418862004</v>
      </c>
      <c r="R34" s="104"/>
      <c r="S34" s="104"/>
    </row>
    <row r="35" spans="2:19" ht="4.5" customHeight="1">
      <c r="B35" s="104"/>
      <c r="C35" s="146"/>
      <c r="D35" s="147"/>
      <c r="E35" s="148"/>
      <c r="F35" s="146"/>
      <c r="G35" s="146"/>
      <c r="H35" s="146"/>
      <c r="I35" s="146"/>
      <c r="J35" s="146"/>
      <c r="K35" s="149"/>
      <c r="L35" s="147"/>
      <c r="M35" s="147"/>
      <c r="N35" s="147"/>
      <c r="O35" s="146"/>
      <c r="P35" s="147"/>
      <c r="Q35" s="147"/>
      <c r="R35" s="104"/>
      <c r="S35" s="104"/>
    </row>
    <row r="36" spans="2:19" ht="18.75">
      <c r="B36" s="172" t="s">
        <v>219</v>
      </c>
      <c r="C36" s="146">
        <v>0</v>
      </c>
      <c r="D36" s="147"/>
      <c r="E36" s="148">
        <v>0</v>
      </c>
      <c r="F36" s="146"/>
      <c r="G36" s="146">
        <v>0</v>
      </c>
      <c r="H36" s="146"/>
      <c r="I36" s="93">
        <f>notes!O171</f>
        <v>6753000</v>
      </c>
      <c r="J36" s="146"/>
      <c r="K36" s="115">
        <f>notes!M169</f>
        <v>-70373000</v>
      </c>
      <c r="L36" s="146"/>
      <c r="M36" s="94">
        <f>SUM(E36:K36)</f>
        <v>-63620000</v>
      </c>
      <c r="N36" s="147"/>
      <c r="O36" s="146">
        <v>0</v>
      </c>
      <c r="P36" s="147"/>
      <c r="Q36" s="116">
        <f>C36+M36+O36</f>
        <v>-63620000</v>
      </c>
      <c r="R36" s="104"/>
      <c r="S36" s="104"/>
    </row>
    <row r="37" spans="2:19" ht="4.5" customHeight="1">
      <c r="B37" s="172"/>
      <c r="C37" s="381"/>
      <c r="D37" s="196"/>
      <c r="E37" s="382"/>
      <c r="F37" s="381"/>
      <c r="G37" s="381"/>
      <c r="H37" s="381"/>
      <c r="I37" s="381"/>
      <c r="J37" s="381"/>
      <c r="K37" s="383"/>
      <c r="L37" s="196"/>
      <c r="M37" s="196"/>
      <c r="N37" s="196"/>
      <c r="O37" s="381"/>
      <c r="P37" s="196"/>
      <c r="Q37" s="196"/>
      <c r="R37" s="104"/>
      <c r="S37" s="104"/>
    </row>
    <row r="38" spans="2:19" ht="18.75">
      <c r="B38" s="104" t="s">
        <v>220</v>
      </c>
      <c r="C38" s="486">
        <f>SUM(C34:C36)</f>
        <v>78207000</v>
      </c>
      <c r="D38" s="487"/>
      <c r="E38" s="488">
        <f>SUM(E34:E36)</f>
        <v>58304004</v>
      </c>
      <c r="F38" s="489"/>
      <c r="G38" s="486">
        <f>SUM(G34:G36)</f>
        <v>6555000</v>
      </c>
      <c r="H38" s="490"/>
      <c r="I38" s="486">
        <f>SUM(I34:I36)</f>
        <v>6753000</v>
      </c>
      <c r="J38" s="489"/>
      <c r="K38" s="491">
        <f>SUM(K34:K36)</f>
        <v>205423000</v>
      </c>
      <c r="L38" s="487"/>
      <c r="M38" s="486">
        <f>SUM(M34:M36)</f>
        <v>277035004</v>
      </c>
      <c r="N38" s="487"/>
      <c r="O38" s="492">
        <f>SUM(O34:O36)</f>
        <v>0</v>
      </c>
      <c r="P38" s="487"/>
      <c r="Q38" s="486">
        <f>SUM(Q34:Q36)</f>
        <v>355242004</v>
      </c>
      <c r="R38" s="104"/>
      <c r="S38" s="104"/>
    </row>
    <row r="39" spans="2:19" ht="18.75">
      <c r="B39" s="108"/>
      <c r="C39" s="93"/>
      <c r="D39" s="147"/>
      <c r="E39" s="113"/>
      <c r="F39" s="146"/>
      <c r="G39" s="93"/>
      <c r="H39" s="386"/>
      <c r="I39" s="386"/>
      <c r="J39" s="146"/>
      <c r="K39" s="115"/>
      <c r="L39" s="147"/>
      <c r="M39" s="93"/>
      <c r="N39" s="147"/>
      <c r="O39" s="114"/>
      <c r="P39" s="147"/>
      <c r="Q39" s="93"/>
      <c r="R39" s="104"/>
      <c r="S39" s="104"/>
    </row>
    <row r="40" spans="2:19" ht="18.75" hidden="1">
      <c r="B40" s="104" t="s">
        <v>214</v>
      </c>
      <c r="C40" s="441">
        <v>0</v>
      </c>
      <c r="D40" s="442"/>
      <c r="E40" s="441">
        <v>0</v>
      </c>
      <c r="F40" s="442"/>
      <c r="G40" s="442">
        <v>0</v>
      </c>
      <c r="H40" s="442"/>
      <c r="I40" s="442">
        <v>0</v>
      </c>
      <c r="J40" s="442"/>
      <c r="K40" s="443"/>
      <c r="L40" s="445"/>
      <c r="M40" s="445">
        <f>SUM(E40:K40)</f>
        <v>0</v>
      </c>
      <c r="N40" s="445"/>
      <c r="O40" s="446">
        <v>0</v>
      </c>
      <c r="P40" s="445"/>
      <c r="Q40" s="443">
        <f>C40+M40+O40</f>
        <v>0</v>
      </c>
      <c r="R40" s="104"/>
      <c r="S40" s="104"/>
    </row>
    <row r="41" spans="2:19" ht="18.75" hidden="1">
      <c r="B41" s="104" t="s">
        <v>238</v>
      </c>
      <c r="C41" s="441"/>
      <c r="D41" s="442"/>
      <c r="E41" s="441"/>
      <c r="F41" s="442"/>
      <c r="G41" s="442"/>
      <c r="H41" s="442"/>
      <c r="I41" s="442"/>
      <c r="J41" s="442"/>
      <c r="K41" s="443"/>
      <c r="L41" s="445"/>
      <c r="M41" s="445"/>
      <c r="N41" s="445"/>
      <c r="O41" s="446"/>
      <c r="P41" s="445"/>
      <c r="Q41" s="443"/>
      <c r="R41" s="104"/>
      <c r="S41" s="104"/>
    </row>
    <row r="42" spans="2:19" ht="18.75" hidden="1">
      <c r="B42" s="172" t="s">
        <v>259</v>
      </c>
      <c r="C42" s="441">
        <v>0</v>
      </c>
      <c r="D42" s="442"/>
      <c r="E42" s="441">
        <v>0</v>
      </c>
      <c r="F42" s="442"/>
      <c r="G42" s="442">
        <v>0</v>
      </c>
      <c r="H42" s="442"/>
      <c r="I42" s="445">
        <v>0</v>
      </c>
      <c r="J42" s="442"/>
      <c r="K42" s="483">
        <v>0</v>
      </c>
      <c r="L42" s="445"/>
      <c r="M42" s="445">
        <f>SUM(E42:K42)</f>
        <v>0</v>
      </c>
      <c r="N42" s="445"/>
      <c r="O42" s="446">
        <v>0</v>
      </c>
      <c r="P42" s="445"/>
      <c r="Q42" s="443">
        <f>C42+M42+O42</f>
        <v>0</v>
      </c>
      <c r="R42" s="104"/>
      <c r="S42" s="104"/>
    </row>
    <row r="43" spans="2:19" ht="9.75" customHeight="1" hidden="1">
      <c r="B43" s="108"/>
      <c r="C43" s="444"/>
      <c r="D43" s="445"/>
      <c r="E43" s="444"/>
      <c r="F43" s="445"/>
      <c r="G43" s="447"/>
      <c r="H43" s="447"/>
      <c r="I43" s="447"/>
      <c r="J43" s="445"/>
      <c r="K43" s="443"/>
      <c r="L43" s="445"/>
      <c r="M43" s="448"/>
      <c r="N43" s="477"/>
      <c r="O43" s="447"/>
      <c r="P43" s="477"/>
      <c r="Q43" s="478"/>
      <c r="R43" s="104"/>
      <c r="S43" s="104"/>
    </row>
    <row r="44" spans="2:19" ht="18" customHeight="1" hidden="1">
      <c r="B44" s="485"/>
      <c r="C44" s="479"/>
      <c r="D44" s="479"/>
      <c r="E44" s="482"/>
      <c r="F44" s="479"/>
      <c r="G44" s="479"/>
      <c r="H44" s="479"/>
      <c r="I44" s="479"/>
      <c r="J44" s="479"/>
      <c r="K44" s="484"/>
      <c r="L44" s="480"/>
      <c r="M44" s="481"/>
      <c r="N44" s="479"/>
      <c r="O44" s="479"/>
      <c r="P44" s="479"/>
      <c r="Q44" s="481"/>
      <c r="R44" s="107"/>
      <c r="S44" s="104"/>
    </row>
    <row r="45" spans="2:19" ht="18" customHeight="1">
      <c r="B45" s="485" t="s">
        <v>300</v>
      </c>
      <c r="C45" s="381">
        <f>SUM(C40:C43)</f>
        <v>0</v>
      </c>
      <c r="D45" s="383"/>
      <c r="E45" s="381">
        <f>SUM(E40:E43)</f>
        <v>0</v>
      </c>
      <c r="F45" s="381"/>
      <c r="G45" s="381">
        <f>SUM(G40:G43)</f>
        <v>0</v>
      </c>
      <c r="H45" s="381"/>
      <c r="I45" s="196">
        <f>'Stmt Comprehensive income'!G34</f>
        <v>3038000</v>
      </c>
      <c r="J45" s="381"/>
      <c r="K45" s="501">
        <f>'Stmt Comprehensive income'!G26</f>
        <v>54874000</v>
      </c>
      <c r="L45" s="502"/>
      <c r="M45" s="502">
        <f>SUM(E45:K45)</f>
        <v>57912000</v>
      </c>
      <c r="N45" s="502"/>
      <c r="O45" s="381">
        <v>0</v>
      </c>
      <c r="P45" s="502"/>
      <c r="Q45" s="502">
        <f>C45+M45+O45</f>
        <v>57912000</v>
      </c>
      <c r="R45" s="107"/>
      <c r="S45" s="104"/>
    </row>
    <row r="46" spans="2:19" ht="18" customHeight="1">
      <c r="B46" s="172"/>
      <c r="C46" s="146"/>
      <c r="D46" s="149"/>
      <c r="E46" s="146"/>
      <c r="F46" s="146"/>
      <c r="G46" s="146"/>
      <c r="H46" s="146"/>
      <c r="I46" s="147"/>
      <c r="J46" s="146"/>
      <c r="K46" s="503"/>
      <c r="L46" s="468"/>
      <c r="M46" s="468"/>
      <c r="N46" s="468"/>
      <c r="O46" s="146"/>
      <c r="P46" s="468"/>
      <c r="Q46" s="468"/>
      <c r="R46" s="107"/>
      <c r="S46" s="104"/>
    </row>
    <row r="47" spans="2:19" ht="18" customHeight="1">
      <c r="B47" s="485" t="s">
        <v>297</v>
      </c>
      <c r="C47" s="146"/>
      <c r="D47" s="147"/>
      <c r="E47" s="148"/>
      <c r="F47" s="146"/>
      <c r="G47" s="146"/>
      <c r="H47" s="146"/>
      <c r="I47" s="146"/>
      <c r="J47" s="146"/>
      <c r="K47" s="503"/>
      <c r="L47" s="468"/>
      <c r="M47" s="468"/>
      <c r="N47" s="468"/>
      <c r="O47" s="146"/>
      <c r="P47" s="468"/>
      <c r="Q47" s="468"/>
      <c r="R47" s="107"/>
      <c r="S47" s="104"/>
    </row>
    <row r="48" spans="2:19" ht="4.5" customHeight="1">
      <c r="B48" s="172"/>
      <c r="C48" s="146"/>
      <c r="D48" s="147"/>
      <c r="E48" s="148"/>
      <c r="F48" s="146"/>
      <c r="G48" s="146"/>
      <c r="H48" s="146"/>
      <c r="I48" s="146"/>
      <c r="J48" s="146"/>
      <c r="K48" s="503"/>
      <c r="L48" s="468"/>
      <c r="M48" s="468"/>
      <c r="N48" s="468"/>
      <c r="O48" s="146"/>
      <c r="P48" s="468"/>
      <c r="Q48" s="468"/>
      <c r="R48" s="107"/>
      <c r="S48" s="104"/>
    </row>
    <row r="49" spans="2:19" ht="18" customHeight="1">
      <c r="B49" s="104" t="s">
        <v>321</v>
      </c>
      <c r="C49" s="146">
        <v>0</v>
      </c>
      <c r="D49" s="147"/>
      <c r="E49" s="148">
        <v>0</v>
      </c>
      <c r="F49" s="146"/>
      <c r="G49" s="146">
        <v>0</v>
      </c>
      <c r="H49" s="146"/>
      <c r="I49" s="146">
        <v>0</v>
      </c>
      <c r="J49" s="146"/>
      <c r="K49" s="149">
        <v>-11932000</v>
      </c>
      <c r="L49" s="468"/>
      <c r="M49" s="147">
        <f>SUM(E49:K49)</f>
        <v>-11932000</v>
      </c>
      <c r="N49" s="468"/>
      <c r="O49" s="146">
        <v>0</v>
      </c>
      <c r="P49" s="468"/>
      <c r="Q49" s="147">
        <f>C49+M49+O49</f>
        <v>-11932000</v>
      </c>
      <c r="R49" s="107"/>
      <c r="S49" s="104"/>
    </row>
    <row r="50" spans="2:19" ht="4.5" customHeight="1">
      <c r="B50" s="485"/>
      <c r="C50" s="146"/>
      <c r="D50" s="147"/>
      <c r="E50" s="148"/>
      <c r="F50" s="146"/>
      <c r="G50" s="146"/>
      <c r="H50" s="146"/>
      <c r="I50" s="146"/>
      <c r="J50" s="146"/>
      <c r="K50" s="503"/>
      <c r="L50" s="468"/>
      <c r="M50" s="468"/>
      <c r="N50" s="468"/>
      <c r="O50" s="146"/>
      <c r="P50" s="468"/>
      <c r="Q50" s="468"/>
      <c r="R50" s="107"/>
      <c r="S50" s="104"/>
    </row>
    <row r="51" spans="2:19" ht="18" customHeight="1">
      <c r="B51" s="172" t="s">
        <v>247</v>
      </c>
      <c r="C51" s="191">
        <v>33000</v>
      </c>
      <c r="D51" s="147"/>
      <c r="E51" s="145">
        <v>280000</v>
      </c>
      <c r="F51" s="146"/>
      <c r="G51" s="147">
        <v>-120000</v>
      </c>
      <c r="H51" s="146"/>
      <c r="I51" s="146">
        <v>0</v>
      </c>
      <c r="J51" s="146"/>
      <c r="K51" s="504">
        <f>'Stmt Comprehensive income'!C39</f>
        <v>0</v>
      </c>
      <c r="L51" s="147"/>
      <c r="M51" s="468">
        <f>SUM(E51:K51)</f>
        <v>160000</v>
      </c>
      <c r="N51" s="147"/>
      <c r="O51" s="146">
        <v>0</v>
      </c>
      <c r="P51" s="147"/>
      <c r="Q51" s="468">
        <f>C51+M51+O51</f>
        <v>193000</v>
      </c>
      <c r="R51" s="107"/>
      <c r="S51" s="104"/>
    </row>
    <row r="52" spans="2:19" ht="4.5" customHeight="1">
      <c r="B52" s="172"/>
      <c r="C52" s="191"/>
      <c r="D52" s="147"/>
      <c r="E52" s="145"/>
      <c r="F52" s="146"/>
      <c r="G52" s="147"/>
      <c r="H52" s="146"/>
      <c r="I52" s="146"/>
      <c r="J52" s="146"/>
      <c r="K52" s="504"/>
      <c r="L52" s="147"/>
      <c r="M52" s="468"/>
      <c r="N52" s="147"/>
      <c r="O52" s="146"/>
      <c r="P52" s="147"/>
      <c r="Q52" s="468"/>
      <c r="R52" s="107"/>
      <c r="S52" s="104"/>
    </row>
    <row r="53" spans="2:19" ht="18" customHeight="1">
      <c r="B53" s="172" t="s">
        <v>284</v>
      </c>
      <c r="C53" s="146">
        <v>0</v>
      </c>
      <c r="D53" s="147"/>
      <c r="E53" s="148">
        <v>0</v>
      </c>
      <c r="F53" s="146"/>
      <c r="G53" s="147">
        <v>-277000</v>
      </c>
      <c r="H53" s="147"/>
      <c r="I53" s="505">
        <v>0</v>
      </c>
      <c r="J53" s="505"/>
      <c r="K53" s="149">
        <v>277000</v>
      </c>
      <c r="L53" s="147"/>
      <c r="M53" s="505">
        <f>SUM(E53:K53)</f>
        <v>0</v>
      </c>
      <c r="N53" s="147"/>
      <c r="O53" s="505">
        <v>0</v>
      </c>
      <c r="P53" s="147"/>
      <c r="Q53" s="505">
        <f>C53+M53+O53</f>
        <v>0</v>
      </c>
      <c r="R53" s="107"/>
      <c r="S53" s="104"/>
    </row>
    <row r="54" spans="2:19" ht="4.5" customHeight="1">
      <c r="B54" s="172"/>
      <c r="C54" s="191"/>
      <c r="D54" s="147"/>
      <c r="E54" s="145"/>
      <c r="F54" s="146"/>
      <c r="G54" s="147"/>
      <c r="H54" s="146"/>
      <c r="I54" s="146"/>
      <c r="J54" s="146"/>
      <c r="K54" s="504"/>
      <c r="L54" s="147"/>
      <c r="M54" s="468"/>
      <c r="N54" s="147"/>
      <c r="O54" s="146"/>
      <c r="P54" s="147"/>
      <c r="Q54" s="468"/>
      <c r="R54" s="107"/>
      <c r="S54" s="104"/>
    </row>
    <row r="55" spans="2:19" ht="18" customHeight="1">
      <c r="B55" s="172" t="s">
        <v>298</v>
      </c>
      <c r="C55" s="487">
        <f>SUM(C49:C54)</f>
        <v>33000</v>
      </c>
      <c r="D55" s="487"/>
      <c r="E55" s="506">
        <f>SUM(E49:E53)</f>
        <v>280000</v>
      </c>
      <c r="F55" s="489"/>
      <c r="G55" s="487">
        <f>SUM(G49:G54)</f>
        <v>-397000</v>
      </c>
      <c r="H55" s="489"/>
      <c r="I55" s="507">
        <f>SUM(I49:I54)</f>
        <v>0</v>
      </c>
      <c r="J55" s="489"/>
      <c r="K55" s="508">
        <f>SUM(K49:K54)</f>
        <v>-11655000</v>
      </c>
      <c r="L55" s="487"/>
      <c r="M55" s="487">
        <f>SUM(M49:M54)</f>
        <v>-11772000</v>
      </c>
      <c r="N55" s="487"/>
      <c r="O55" s="507">
        <f>SUM(O49:O54)</f>
        <v>0</v>
      </c>
      <c r="P55" s="487"/>
      <c r="Q55" s="487">
        <f>SUM(Q49:Q54)</f>
        <v>-11739000</v>
      </c>
      <c r="R55" s="107"/>
      <c r="S55" s="104"/>
    </row>
    <row r="56" spans="2:19" ht="18" customHeight="1">
      <c r="B56" s="172"/>
      <c r="C56" s="191"/>
      <c r="D56" s="147"/>
      <c r="E56" s="145"/>
      <c r="F56" s="146"/>
      <c r="G56" s="147"/>
      <c r="H56" s="146"/>
      <c r="I56" s="146"/>
      <c r="J56" s="146"/>
      <c r="K56" s="504"/>
      <c r="L56" s="147"/>
      <c r="M56" s="468"/>
      <c r="N56" s="147"/>
      <c r="O56" s="146"/>
      <c r="P56" s="147"/>
      <c r="Q56" s="468"/>
      <c r="R56" s="107"/>
      <c r="S56" s="104"/>
    </row>
    <row r="57" spans="2:19" ht="4.5" customHeight="1">
      <c r="B57" s="104"/>
      <c r="C57" s="146"/>
      <c r="D57" s="147"/>
      <c r="E57" s="148"/>
      <c r="F57" s="146"/>
      <c r="G57" s="146"/>
      <c r="H57" s="146"/>
      <c r="I57" s="146"/>
      <c r="J57" s="146"/>
      <c r="K57" s="149"/>
      <c r="L57" s="147"/>
      <c r="M57" s="147"/>
      <c r="N57" s="147"/>
      <c r="O57" s="146"/>
      <c r="P57" s="147"/>
      <c r="Q57" s="147"/>
      <c r="R57" s="104"/>
      <c r="S57" s="104"/>
    </row>
    <row r="58" spans="2:19" ht="18" customHeight="1" thickBot="1">
      <c r="B58" s="108" t="s">
        <v>290</v>
      </c>
      <c r="C58" s="100">
        <f>C38+C45+C55</f>
        <v>78240000</v>
      </c>
      <c r="D58" s="100"/>
      <c r="E58" s="128">
        <f>E38+E45+E55</f>
        <v>58584004</v>
      </c>
      <c r="F58" s="100"/>
      <c r="G58" s="100">
        <f>G38+G45+G55</f>
        <v>6158000</v>
      </c>
      <c r="H58" s="100"/>
      <c r="I58" s="100">
        <f>I38+I45+I55</f>
        <v>9791000</v>
      </c>
      <c r="J58" s="100"/>
      <c r="K58" s="130">
        <f>K38+K45+K55</f>
        <v>248642000</v>
      </c>
      <c r="L58" s="100"/>
      <c r="M58" s="100">
        <f>M38+M45+M55</f>
        <v>323175004</v>
      </c>
      <c r="N58" s="100"/>
      <c r="O58" s="434">
        <f>O38+O45+O55</f>
        <v>0</v>
      </c>
      <c r="P58" s="100"/>
      <c r="Q58" s="100">
        <f>Q38+Q45+Q55</f>
        <v>401415004</v>
      </c>
      <c r="R58" s="246"/>
      <c r="S58" s="104"/>
    </row>
    <row r="59" spans="2:19" ht="12" customHeight="1" thickTop="1">
      <c r="B59" s="104"/>
      <c r="C59" s="116"/>
      <c r="D59" s="116"/>
      <c r="E59" s="125"/>
      <c r="F59" s="126"/>
      <c r="G59" s="126"/>
      <c r="H59" s="126"/>
      <c r="I59" s="126"/>
      <c r="J59" s="126"/>
      <c r="K59" s="127"/>
      <c r="L59" s="116"/>
      <c r="M59" s="116"/>
      <c r="N59" s="116"/>
      <c r="O59" s="116"/>
      <c r="P59" s="116"/>
      <c r="Q59" s="116"/>
      <c r="R59" s="104"/>
      <c r="S59" s="104"/>
    </row>
    <row r="60" spans="3:19" ht="12" customHeight="1">
      <c r="C60" s="118"/>
      <c r="D60" s="118"/>
      <c r="E60" s="119"/>
      <c r="F60" s="119"/>
      <c r="G60" s="119"/>
      <c r="H60" s="119"/>
      <c r="I60" s="119"/>
      <c r="J60" s="119"/>
      <c r="K60" s="119"/>
      <c r="L60" s="118"/>
      <c r="M60" s="118"/>
      <c r="N60" s="116"/>
      <c r="O60" s="116"/>
      <c r="P60" s="116"/>
      <c r="Q60" s="116"/>
      <c r="R60" s="104"/>
      <c r="S60" s="104"/>
    </row>
    <row r="61" spans="2:19" ht="18" customHeight="1">
      <c r="B61" s="104"/>
      <c r="C61" s="116"/>
      <c r="D61" s="116"/>
      <c r="E61" s="117"/>
      <c r="F61" s="117"/>
      <c r="G61" s="117"/>
      <c r="H61" s="117"/>
      <c r="I61" s="117"/>
      <c r="J61" s="117"/>
      <c r="K61" s="117"/>
      <c r="L61" s="116"/>
      <c r="M61" s="116"/>
      <c r="N61" s="116"/>
      <c r="O61" s="116"/>
      <c r="P61" s="116"/>
      <c r="Q61" s="116"/>
      <c r="R61" s="104"/>
      <c r="S61" s="104"/>
    </row>
    <row r="62" spans="11:19" ht="18" customHeight="1">
      <c r="K62" s="8"/>
      <c r="L62" s="8"/>
      <c r="R62" s="104"/>
      <c r="S62" s="104"/>
    </row>
    <row r="63" spans="11:19" ht="18" customHeight="1">
      <c r="K63" s="8"/>
      <c r="L63" s="8"/>
      <c r="R63" s="104"/>
      <c r="S63" s="104"/>
    </row>
    <row r="64" spans="11:19" ht="18" customHeight="1">
      <c r="K64" s="8"/>
      <c r="L64" s="8"/>
      <c r="R64" s="104"/>
      <c r="S64" s="104"/>
    </row>
    <row r="65" spans="3:19" ht="18.75">
      <c r="C65" s="385"/>
      <c r="D65" s="385"/>
      <c r="E65" s="385"/>
      <c r="F65" s="385"/>
      <c r="G65" s="385"/>
      <c r="H65" s="385"/>
      <c r="I65" s="385"/>
      <c r="J65" s="385"/>
      <c r="K65" s="385"/>
      <c r="L65" s="385"/>
      <c r="M65" s="385"/>
      <c r="N65" s="385"/>
      <c r="O65" s="385"/>
      <c r="P65" s="385"/>
      <c r="Q65" s="385"/>
      <c r="R65" s="104"/>
      <c r="S65" s="104"/>
    </row>
    <row r="66" spans="11:19" ht="18.75">
      <c r="K66" s="8"/>
      <c r="L66" s="8"/>
      <c r="R66" s="104"/>
      <c r="S66" s="104"/>
    </row>
    <row r="67" spans="2:19" s="1" customFormat="1" ht="18.75">
      <c r="B67" s="3"/>
      <c r="C67" s="3"/>
      <c r="D67" s="3"/>
      <c r="E67" s="21"/>
      <c r="F67" s="21"/>
      <c r="G67" s="21"/>
      <c r="H67" s="21"/>
      <c r="I67" s="21"/>
      <c r="J67" s="21"/>
      <c r="K67" s="21"/>
      <c r="L67" s="3"/>
      <c r="M67" s="3"/>
      <c r="N67" s="3"/>
      <c r="O67" s="3"/>
      <c r="P67" s="3"/>
      <c r="Q67" s="3"/>
      <c r="R67" s="3"/>
      <c r="S67" s="3"/>
    </row>
    <row r="68" spans="2:19" ht="18.75">
      <c r="B68" s="104"/>
      <c r="C68" s="104"/>
      <c r="D68" s="104"/>
      <c r="E68" s="104"/>
      <c r="F68" s="104"/>
      <c r="G68" s="104"/>
      <c r="H68" s="104"/>
      <c r="I68" s="104"/>
      <c r="J68" s="104"/>
      <c r="K68" s="105"/>
      <c r="L68" s="105"/>
      <c r="M68" s="104"/>
      <c r="N68" s="104"/>
      <c r="O68" s="104"/>
      <c r="P68" s="104"/>
      <c r="Q68" s="104"/>
      <c r="R68" s="104"/>
      <c r="S68" s="104"/>
    </row>
    <row r="69" spans="2:19" ht="18.75">
      <c r="B69" s="104"/>
      <c r="C69" s="104"/>
      <c r="D69" s="104"/>
      <c r="E69" s="104"/>
      <c r="F69" s="104"/>
      <c r="G69" s="104"/>
      <c r="H69" s="104"/>
      <c r="I69" s="104"/>
      <c r="J69" s="104"/>
      <c r="K69" s="105"/>
      <c r="L69" s="105"/>
      <c r="M69" s="104"/>
      <c r="N69" s="104"/>
      <c r="O69" s="104"/>
      <c r="P69" s="104"/>
      <c r="Q69" s="104"/>
      <c r="R69" s="104"/>
      <c r="S69" s="104"/>
    </row>
    <row r="70" spans="2:19" ht="18.75">
      <c r="B70" s="104"/>
      <c r="C70" s="104"/>
      <c r="D70" s="104"/>
      <c r="E70" s="104"/>
      <c r="F70" s="104"/>
      <c r="G70" s="104"/>
      <c r="H70" s="104"/>
      <c r="I70" s="104"/>
      <c r="J70" s="104"/>
      <c r="K70" s="105"/>
      <c r="L70" s="105"/>
      <c r="M70" s="104"/>
      <c r="N70" s="104"/>
      <c r="O70" s="104"/>
      <c r="P70" s="104"/>
      <c r="Q70" s="104"/>
      <c r="R70" s="104"/>
      <c r="S70" s="104"/>
    </row>
    <row r="71" spans="2:19" ht="18.75">
      <c r="B71" s="104"/>
      <c r="C71" s="104"/>
      <c r="D71" s="104"/>
      <c r="E71" s="104"/>
      <c r="F71" s="104"/>
      <c r="G71" s="104"/>
      <c r="H71" s="104"/>
      <c r="I71" s="104"/>
      <c r="J71" s="104"/>
      <c r="K71" s="105"/>
      <c r="L71" s="105"/>
      <c r="M71" s="104"/>
      <c r="N71" s="104"/>
      <c r="O71" s="104"/>
      <c r="P71" s="104"/>
      <c r="Q71" s="104"/>
      <c r="R71" s="104"/>
      <c r="S71" s="104"/>
    </row>
    <row r="72" ht="18.75">
      <c r="B72" s="104"/>
    </row>
    <row r="75" ht="18.75">
      <c r="B75" s="104"/>
    </row>
  </sheetData>
  <sheetProtection/>
  <mergeCells count="3">
    <mergeCell ref="C7:N7"/>
    <mergeCell ref="E9:I9"/>
    <mergeCell ref="E10:K10"/>
  </mergeCells>
  <printOptions horizontalCentered="1" verticalCentered="1"/>
  <pageMargins left="0.35" right="0.25" top="0.17" bottom="0.16" header="0.5" footer="0.16"/>
  <pageSetup fitToHeight="1" fitToWidth="1" horizontalDpi="600" verticalDpi="600" orientation="landscape" paperSize="9" scale="77" r:id="rId2"/>
  <drawing r:id="rId1"/>
</worksheet>
</file>

<file path=xl/worksheets/sheet5.xml><?xml version="1.0" encoding="utf-8"?>
<worksheet xmlns="http://schemas.openxmlformats.org/spreadsheetml/2006/main" xmlns:r="http://schemas.openxmlformats.org/officeDocument/2006/relationships">
  <dimension ref="A1:H203"/>
  <sheetViews>
    <sheetView view="pageBreakPreview" zoomScale="85" zoomScaleNormal="90" zoomScaleSheetLayoutView="85" zoomScalePageLayoutView="0" workbookViewId="0" topLeftCell="A43">
      <selection activeCell="P289" sqref="P289"/>
    </sheetView>
  </sheetViews>
  <sheetFormatPr defaultColWidth="9.140625" defaultRowHeight="12.75"/>
  <cols>
    <col min="1" max="1" width="2.140625" style="176" customWidth="1"/>
    <col min="2" max="2" width="3.28125" style="176" customWidth="1"/>
    <col min="3" max="3" width="57.140625" style="176" customWidth="1"/>
    <col min="4" max="4" width="5.57421875" style="372" customWidth="1"/>
    <col min="5" max="5" width="17.421875" style="218" customWidth="1"/>
    <col min="6" max="6" width="5.28125" style="176" customWidth="1"/>
    <col min="7" max="7" width="18.00390625" style="176" customWidth="1"/>
    <col min="8" max="8" width="10.00390625" style="178" bestFit="1" customWidth="1"/>
    <col min="9" max="16384" width="9.140625" style="178" customWidth="1"/>
  </cols>
  <sheetData>
    <row r="1" spans="1:7" s="316" customFormat="1" ht="41.25" customHeight="1">
      <c r="A1" s="218"/>
      <c r="B1" s="163"/>
      <c r="C1" s="218"/>
      <c r="D1" s="376"/>
      <c r="E1" s="218"/>
      <c r="F1" s="218"/>
      <c r="G1" s="218"/>
    </row>
    <row r="2" spans="1:7" s="316" customFormat="1" ht="18" customHeight="1">
      <c r="A2" s="218"/>
      <c r="B2" s="290" t="s">
        <v>144</v>
      </c>
      <c r="C2" s="218"/>
      <c r="D2" s="376"/>
      <c r="E2" s="218"/>
      <c r="F2" s="218"/>
      <c r="G2" s="80" t="s">
        <v>79</v>
      </c>
    </row>
    <row r="3" spans="1:7" s="316" customFormat="1" ht="18" customHeight="1">
      <c r="A3" s="218"/>
      <c r="B3" s="286" t="s">
        <v>78</v>
      </c>
      <c r="C3" s="218"/>
      <c r="D3" s="376"/>
      <c r="E3" s="218"/>
      <c r="F3" s="218"/>
      <c r="G3" s="80" t="s">
        <v>314</v>
      </c>
    </row>
    <row r="4" spans="1:7" s="316" customFormat="1" ht="8.25" customHeight="1" thickBot="1">
      <c r="A4" s="218"/>
      <c r="B4" s="286"/>
      <c r="C4" s="218"/>
      <c r="D4" s="376"/>
      <c r="E4" s="218"/>
      <c r="F4" s="218"/>
      <c r="G4" s="218"/>
    </row>
    <row r="5" spans="1:7" s="316" customFormat="1" ht="19.5" thickBot="1">
      <c r="A5" s="218"/>
      <c r="B5" s="249" t="s">
        <v>207</v>
      </c>
      <c r="C5" s="249"/>
      <c r="D5" s="379"/>
      <c r="E5" s="249"/>
      <c r="F5" s="249"/>
      <c r="G5" s="249"/>
    </row>
    <row r="6" spans="1:7" s="316" customFormat="1" ht="12" customHeight="1">
      <c r="A6" s="218"/>
      <c r="B6" s="218" t="s">
        <v>8</v>
      </c>
      <c r="C6" s="218"/>
      <c r="D6" s="376"/>
      <c r="E6" s="218"/>
      <c r="F6" s="218"/>
      <c r="G6" s="218"/>
    </row>
    <row r="7" spans="5:7" ht="18" customHeight="1">
      <c r="E7" s="250" t="s">
        <v>62</v>
      </c>
      <c r="F7" s="219"/>
      <c r="G7" s="219" t="s">
        <v>62</v>
      </c>
    </row>
    <row r="8" spans="5:7" ht="18" customHeight="1">
      <c r="E8" s="250" t="s">
        <v>16</v>
      </c>
      <c r="F8" s="219"/>
      <c r="G8" s="219" t="s">
        <v>16</v>
      </c>
    </row>
    <row r="9" spans="5:7" ht="18" customHeight="1">
      <c r="E9" s="251" t="str">
        <f>'format-pl a'!G10</f>
        <v>30.09.2010</v>
      </c>
      <c r="F9" s="219"/>
      <c r="G9" s="186" t="str">
        <f>'format-pl a'!I10</f>
        <v>30.09.2009</v>
      </c>
    </row>
    <row r="10" spans="5:7" ht="18" customHeight="1">
      <c r="E10" s="250" t="s">
        <v>4</v>
      </c>
      <c r="F10" s="219"/>
      <c r="G10" s="219" t="s">
        <v>4</v>
      </c>
    </row>
    <row r="11" spans="5:7" ht="7.5" customHeight="1">
      <c r="E11" s="187"/>
      <c r="G11" s="220"/>
    </row>
    <row r="12" spans="2:5" ht="18" customHeight="1">
      <c r="B12" s="291" t="s">
        <v>45</v>
      </c>
      <c r="C12" s="292"/>
      <c r="E12" s="188"/>
    </row>
    <row r="13" spans="2:7" ht="18" customHeight="1">
      <c r="B13" s="174" t="s">
        <v>214</v>
      </c>
      <c r="C13" s="175"/>
      <c r="D13" s="373"/>
      <c r="E13" s="131">
        <f>'Stmt Comprehensive income'!G26</f>
        <v>54874000</v>
      </c>
      <c r="F13" s="139"/>
      <c r="G13" s="139">
        <f>'Stmt Comprehensive income'!I26</f>
        <v>37447000</v>
      </c>
    </row>
    <row r="14" spans="2:7" ht="18" customHeight="1">
      <c r="B14" s="174" t="s">
        <v>133</v>
      </c>
      <c r="C14" s="175"/>
      <c r="D14" s="373"/>
      <c r="E14" s="131"/>
      <c r="F14" s="139"/>
      <c r="G14" s="139"/>
    </row>
    <row r="15" spans="2:7" ht="18" customHeight="1">
      <c r="B15" s="174"/>
      <c r="C15" s="176" t="s">
        <v>24</v>
      </c>
      <c r="E15" s="131">
        <f>-'Stmt Comprehensive income'!G24</f>
        <v>20165000</v>
      </c>
      <c r="F15" s="178"/>
      <c r="G15" s="177">
        <v>12486000</v>
      </c>
    </row>
    <row r="16" spans="2:7" ht="18" customHeight="1">
      <c r="B16" s="174"/>
      <c r="C16" s="174" t="s">
        <v>48</v>
      </c>
      <c r="D16" s="374"/>
      <c r="E16" s="131">
        <v>5674000</v>
      </c>
      <c r="F16" s="139"/>
      <c r="G16" s="139">
        <v>12227000</v>
      </c>
    </row>
    <row r="17" spans="2:7" ht="18" customHeight="1">
      <c r="B17" s="174"/>
      <c r="C17" s="174" t="s">
        <v>193</v>
      </c>
      <c r="D17" s="374"/>
      <c r="E17" s="131"/>
      <c r="F17" s="139"/>
      <c r="G17" s="139"/>
    </row>
    <row r="18" spans="2:7" ht="18" customHeight="1">
      <c r="B18" s="174"/>
      <c r="C18" s="176" t="s">
        <v>154</v>
      </c>
      <c r="D18" s="374"/>
      <c r="E18" s="254">
        <f>-'Stmt Comprehensive income'!G19</f>
        <v>696000</v>
      </c>
      <c r="F18" s="139"/>
      <c r="G18" s="139">
        <v>732000</v>
      </c>
    </row>
    <row r="19" spans="2:7" ht="18" customHeight="1">
      <c r="B19" s="174"/>
      <c r="C19" s="174" t="s">
        <v>162</v>
      </c>
      <c r="D19" s="374"/>
      <c r="E19" s="131">
        <v>674000</v>
      </c>
      <c r="F19" s="139"/>
      <c r="G19" s="139">
        <v>1266000</v>
      </c>
    </row>
    <row r="20" spans="2:7" ht="18" customHeight="1">
      <c r="B20" s="174"/>
      <c r="C20" s="174" t="s">
        <v>161</v>
      </c>
      <c r="E20" s="131">
        <v>146000</v>
      </c>
      <c r="F20" s="139"/>
      <c r="G20" s="139">
        <v>1323000</v>
      </c>
    </row>
    <row r="21" spans="2:7" ht="18" customHeight="1">
      <c r="B21" s="174"/>
      <c r="C21" s="176" t="s">
        <v>283</v>
      </c>
      <c r="D21" s="374"/>
      <c r="E21" s="254">
        <v>26000</v>
      </c>
      <c r="F21" s="139"/>
      <c r="G21" s="181">
        <v>0</v>
      </c>
    </row>
    <row r="22" spans="2:7" ht="18" customHeight="1">
      <c r="B22" s="174"/>
      <c r="C22" s="174" t="s">
        <v>11</v>
      </c>
      <c r="D22" s="374"/>
      <c r="E22" s="131">
        <f>-'Stmt Comprehensive income'!G21</f>
        <v>12000</v>
      </c>
      <c r="F22" s="139"/>
      <c r="G22" s="139">
        <v>19000</v>
      </c>
    </row>
    <row r="23" spans="2:7" ht="18" customHeight="1">
      <c r="B23" s="174"/>
      <c r="C23" s="176" t="s">
        <v>293</v>
      </c>
      <c r="D23" s="374"/>
      <c r="E23" s="558">
        <v>0</v>
      </c>
      <c r="F23" s="139"/>
      <c r="G23" s="139">
        <v>2000</v>
      </c>
    </row>
    <row r="24" spans="2:7" ht="18" customHeight="1">
      <c r="B24" s="174"/>
      <c r="C24" s="174" t="s">
        <v>156</v>
      </c>
      <c r="D24" s="374"/>
      <c r="E24" s="131">
        <v>-4450000</v>
      </c>
      <c r="F24" s="139"/>
      <c r="G24" s="139">
        <v>-1513000</v>
      </c>
    </row>
    <row r="25" spans="2:7" ht="18" customHeight="1">
      <c r="B25" s="174"/>
      <c r="C25" s="174" t="s">
        <v>203</v>
      </c>
      <c r="D25" s="374"/>
      <c r="E25" s="131">
        <f>-'format-pl a'!G41</f>
        <v>-3808000</v>
      </c>
      <c r="F25" s="139"/>
      <c r="G25" s="139">
        <v>-2172000</v>
      </c>
    </row>
    <row r="26" spans="2:7" ht="18" customHeight="1">
      <c r="B26" s="174"/>
      <c r="C26" s="174" t="s">
        <v>316</v>
      </c>
      <c r="D26" s="374"/>
      <c r="E26" s="131">
        <v>-54000</v>
      </c>
      <c r="F26" s="139"/>
      <c r="G26" s="354">
        <v>0</v>
      </c>
    </row>
    <row r="27" spans="2:7" ht="9" customHeight="1">
      <c r="B27" s="174"/>
      <c r="C27" s="174"/>
      <c r="D27" s="374"/>
      <c r="E27" s="133"/>
      <c r="F27" s="139"/>
      <c r="G27" s="183"/>
    </row>
    <row r="28" spans="2:7" ht="18" customHeight="1">
      <c r="B28" s="174" t="s">
        <v>96</v>
      </c>
      <c r="C28" s="174"/>
      <c r="E28" s="134">
        <f>SUM(E13:E27)</f>
        <v>73955000</v>
      </c>
      <c r="F28" s="139"/>
      <c r="G28" s="135">
        <f>SUM(G13:G27)</f>
        <v>61817000</v>
      </c>
    </row>
    <row r="29" spans="2:7" ht="18" customHeight="1">
      <c r="B29" s="174"/>
      <c r="C29" s="174"/>
      <c r="D29" s="374"/>
      <c r="E29" s="134"/>
      <c r="F29" s="139"/>
      <c r="G29" s="139"/>
    </row>
    <row r="30" spans="2:7" ht="18" customHeight="1">
      <c r="B30" s="174" t="s">
        <v>285</v>
      </c>
      <c r="D30" s="374"/>
      <c r="E30" s="557"/>
      <c r="F30" s="139"/>
      <c r="G30" s="139"/>
    </row>
    <row r="31" spans="2:7" ht="18" customHeight="1">
      <c r="B31" s="174"/>
      <c r="C31" s="174" t="s">
        <v>301</v>
      </c>
      <c r="D31" s="374"/>
      <c r="E31" s="134">
        <v>-60569000</v>
      </c>
      <c r="F31" s="139"/>
      <c r="G31" s="139">
        <v>-109684000</v>
      </c>
    </row>
    <row r="32" spans="2:7" ht="18" customHeight="1">
      <c r="B32" s="174"/>
      <c r="C32" s="174" t="s">
        <v>43</v>
      </c>
      <c r="D32" s="374"/>
      <c r="E32" s="134">
        <v>-2516000</v>
      </c>
      <c r="F32" s="139"/>
      <c r="G32" s="139">
        <v>2583000</v>
      </c>
    </row>
    <row r="33" spans="2:7" ht="18" customHeight="1">
      <c r="B33" s="174"/>
      <c r="C33" s="174" t="s">
        <v>117</v>
      </c>
      <c r="D33" s="374"/>
      <c r="E33" s="134">
        <v>-32327000</v>
      </c>
      <c r="F33" s="139"/>
      <c r="G33" s="139">
        <v>-18404000</v>
      </c>
    </row>
    <row r="34" spans="2:7" ht="9" customHeight="1">
      <c r="B34" s="174"/>
      <c r="C34" s="174"/>
      <c r="D34" s="374"/>
      <c r="E34" s="134"/>
      <c r="F34" s="139"/>
      <c r="G34" s="139"/>
    </row>
    <row r="35" spans="2:7" ht="18" customHeight="1">
      <c r="B35" s="174" t="s">
        <v>194</v>
      </c>
      <c r="C35" s="174"/>
      <c r="E35" s="134"/>
      <c r="F35" s="139"/>
      <c r="G35" s="139"/>
    </row>
    <row r="36" spans="2:7" ht="18" customHeight="1">
      <c r="B36" s="174"/>
      <c r="C36" s="174" t="s">
        <v>185</v>
      </c>
      <c r="E36" s="134">
        <v>25674000</v>
      </c>
      <c r="F36" s="139"/>
      <c r="G36" s="139">
        <v>18390000</v>
      </c>
    </row>
    <row r="37" spans="2:7" ht="9" customHeight="1">
      <c r="B37" s="174"/>
      <c r="C37" s="174"/>
      <c r="E37" s="133"/>
      <c r="F37" s="139"/>
      <c r="G37" s="183"/>
    </row>
    <row r="38" spans="2:7" ht="18" customHeight="1">
      <c r="B38" s="174" t="s">
        <v>317</v>
      </c>
      <c r="E38" s="134">
        <f>SUM(E28:E37)</f>
        <v>4217000</v>
      </c>
      <c r="F38" s="139"/>
      <c r="G38" s="135">
        <f>SUM(G28:G37)</f>
        <v>-45298000</v>
      </c>
    </row>
    <row r="39" spans="2:7" ht="18" customHeight="1">
      <c r="B39" s="174"/>
      <c r="E39" s="134"/>
      <c r="F39" s="139"/>
      <c r="G39" s="135"/>
    </row>
    <row r="40" spans="2:7" ht="18" customHeight="1">
      <c r="B40" s="174" t="s">
        <v>90</v>
      </c>
      <c r="D40" s="374"/>
      <c r="E40" s="134">
        <v>-8722000</v>
      </c>
      <c r="F40" s="139"/>
      <c r="G40" s="139">
        <v>-5210000</v>
      </c>
    </row>
    <row r="41" spans="2:7" ht="18" customHeight="1">
      <c r="B41" s="174" t="s">
        <v>119</v>
      </c>
      <c r="D41" s="374"/>
      <c r="E41" s="557">
        <v>0</v>
      </c>
      <c r="F41" s="139"/>
      <c r="G41" s="139">
        <v>704000</v>
      </c>
    </row>
    <row r="42" spans="2:7" ht="6" customHeight="1">
      <c r="B42" s="174"/>
      <c r="D42" s="374"/>
      <c r="E42" s="133"/>
      <c r="F42" s="139"/>
      <c r="G42" s="139"/>
    </row>
    <row r="43" spans="2:7" ht="18" customHeight="1">
      <c r="B43" s="174" t="s">
        <v>97</v>
      </c>
      <c r="C43" s="174"/>
      <c r="D43" s="374"/>
      <c r="E43" s="136">
        <f>SUM(E38:E42)</f>
        <v>-4505000</v>
      </c>
      <c r="F43" s="139"/>
      <c r="G43" s="221">
        <f>SUM(G38:G42)</f>
        <v>-49804000</v>
      </c>
    </row>
    <row r="44" spans="2:7" ht="18" customHeight="1">
      <c r="B44" s="174"/>
      <c r="C44" s="174"/>
      <c r="E44" s="134"/>
      <c r="F44" s="139"/>
      <c r="G44" s="135"/>
    </row>
    <row r="45" spans="2:7" ht="18" customHeight="1">
      <c r="B45" s="348" t="s">
        <v>12</v>
      </c>
      <c r="C45" s="174"/>
      <c r="E45" s="131"/>
      <c r="F45" s="139"/>
      <c r="G45" s="139"/>
    </row>
    <row r="46" spans="2:7" ht="18" customHeight="1">
      <c r="B46" s="174" t="s">
        <v>203</v>
      </c>
      <c r="E46" s="131">
        <f>-E25</f>
        <v>3808000</v>
      </c>
      <c r="F46" s="139"/>
      <c r="G46" s="139">
        <v>2172000</v>
      </c>
    </row>
    <row r="47" spans="2:7" ht="18" customHeight="1">
      <c r="B47" s="174" t="s">
        <v>157</v>
      </c>
      <c r="E47" s="134">
        <v>1648000</v>
      </c>
      <c r="F47" s="139"/>
      <c r="G47" s="139">
        <v>1513000</v>
      </c>
    </row>
    <row r="48" spans="2:7" ht="18" customHeight="1">
      <c r="B48" s="174" t="s">
        <v>319</v>
      </c>
      <c r="C48" s="174"/>
      <c r="D48" s="374"/>
      <c r="E48" s="131">
        <v>375000</v>
      </c>
      <c r="F48" s="139"/>
      <c r="G48" s="554">
        <v>0</v>
      </c>
    </row>
    <row r="49" spans="2:7" ht="18" customHeight="1">
      <c r="B49" s="174" t="s">
        <v>318</v>
      </c>
      <c r="C49" s="174"/>
      <c r="D49" s="374"/>
      <c r="E49" s="554">
        <v>0</v>
      </c>
      <c r="F49" s="139"/>
      <c r="G49" s="139">
        <v>10000000</v>
      </c>
    </row>
    <row r="50" spans="2:7" ht="18" customHeight="1">
      <c r="B50" s="174" t="s">
        <v>195</v>
      </c>
      <c r="D50" s="374"/>
      <c r="E50" s="131">
        <v>-512000</v>
      </c>
      <c r="F50" s="139"/>
      <c r="G50" s="139">
        <v>-203000</v>
      </c>
    </row>
    <row r="51" spans="2:7" ht="18" customHeight="1" hidden="1">
      <c r="B51" s="174" t="s">
        <v>184</v>
      </c>
      <c r="D51" s="375"/>
      <c r="E51" s="554">
        <v>0</v>
      </c>
      <c r="F51" s="139"/>
      <c r="G51" s="181">
        <v>0</v>
      </c>
    </row>
    <row r="52" spans="2:7" ht="7.5" customHeight="1">
      <c r="B52" s="174"/>
      <c r="D52" s="376"/>
      <c r="E52" s="131"/>
      <c r="F52" s="139"/>
      <c r="G52" s="139"/>
    </row>
    <row r="53" spans="2:7" ht="18" customHeight="1">
      <c r="B53" s="174" t="s">
        <v>98</v>
      </c>
      <c r="C53" s="174"/>
      <c r="E53" s="136">
        <f>SUM(E46:E51)</f>
        <v>5319000</v>
      </c>
      <c r="F53" s="139"/>
      <c r="G53" s="136">
        <f>SUM(G46:G51)</f>
        <v>13482000</v>
      </c>
    </row>
    <row r="54" spans="2:7" ht="8.25" customHeight="1" thickBot="1">
      <c r="B54" s="409"/>
      <c r="C54" s="409"/>
      <c r="D54" s="407"/>
      <c r="E54" s="555"/>
      <c r="F54" s="410"/>
      <c r="G54" s="410"/>
    </row>
    <row r="55" spans="1:7" ht="19.5" customHeight="1" thickBot="1">
      <c r="A55" s="218"/>
      <c r="B55" s="408" t="s">
        <v>209</v>
      </c>
      <c r="C55" s="408"/>
      <c r="D55" s="407"/>
      <c r="E55" s="408"/>
      <c r="F55" s="408"/>
      <c r="G55" s="408"/>
    </row>
    <row r="56" spans="1:7" ht="11.25" customHeight="1">
      <c r="A56" s="218"/>
      <c r="B56" s="218" t="s">
        <v>8</v>
      </c>
      <c r="C56" s="218"/>
      <c r="F56" s="218"/>
      <c r="G56" s="218"/>
    </row>
    <row r="57" spans="4:7" ht="18" customHeight="1">
      <c r="D57" s="374"/>
      <c r="E57" s="250" t="s">
        <v>62</v>
      </c>
      <c r="F57" s="219"/>
      <c r="G57" s="219" t="s">
        <v>62</v>
      </c>
    </row>
    <row r="58" spans="4:7" ht="18" customHeight="1">
      <c r="D58" s="374"/>
      <c r="E58" s="250" t="s">
        <v>16</v>
      </c>
      <c r="F58" s="219"/>
      <c r="G58" s="219" t="s">
        <v>16</v>
      </c>
    </row>
    <row r="59" spans="4:7" ht="18" customHeight="1">
      <c r="D59" s="374"/>
      <c r="E59" s="251" t="str">
        <f>E9</f>
        <v>30.09.2010</v>
      </c>
      <c r="F59" s="219"/>
      <c r="G59" s="186" t="str">
        <f>G9</f>
        <v>30.09.2009</v>
      </c>
    </row>
    <row r="60" spans="4:7" ht="18" customHeight="1">
      <c r="D60" s="374"/>
      <c r="E60" s="250" t="s">
        <v>4</v>
      </c>
      <c r="F60" s="219"/>
      <c r="G60" s="219" t="s">
        <v>4</v>
      </c>
    </row>
    <row r="61" spans="2:7" ht="11.25" customHeight="1">
      <c r="B61" s="174"/>
      <c r="C61" s="174"/>
      <c r="D61" s="374"/>
      <c r="E61" s="134"/>
      <c r="F61" s="139"/>
      <c r="G61" s="135"/>
    </row>
    <row r="62" spans="2:7" ht="18" customHeight="1">
      <c r="B62" s="348" t="s">
        <v>13</v>
      </c>
      <c r="C62" s="174"/>
      <c r="D62" s="374"/>
      <c r="F62" s="139"/>
      <c r="G62" s="139"/>
    </row>
    <row r="63" spans="2:7" ht="18" customHeight="1">
      <c r="B63" s="174" t="s">
        <v>151</v>
      </c>
      <c r="C63" s="174"/>
      <c r="D63" s="374"/>
      <c r="E63" s="131">
        <v>240184000</v>
      </c>
      <c r="F63" s="139"/>
      <c r="G63" s="139">
        <v>155045000</v>
      </c>
    </row>
    <row r="64" spans="2:7" ht="18" customHeight="1">
      <c r="B64" s="174" t="s">
        <v>159</v>
      </c>
      <c r="C64" s="174"/>
      <c r="D64" s="374"/>
      <c r="E64" s="131">
        <v>209000000</v>
      </c>
      <c r="F64" s="139"/>
      <c r="G64" s="139">
        <v>75000000</v>
      </c>
    </row>
    <row r="65" spans="2:8" ht="18" customHeight="1">
      <c r="B65" s="174" t="s">
        <v>46</v>
      </c>
      <c r="C65" s="174"/>
      <c r="D65" s="374"/>
      <c r="E65" s="131">
        <v>36527000</v>
      </c>
      <c r="F65" s="139"/>
      <c r="G65" s="139">
        <v>26364000</v>
      </c>
      <c r="H65" s="349"/>
    </row>
    <row r="66" spans="2:8" ht="18" customHeight="1">
      <c r="B66" s="174" t="s">
        <v>292</v>
      </c>
      <c r="C66" s="174"/>
      <c r="D66" s="374"/>
      <c r="E66" s="559">
        <v>0</v>
      </c>
      <c r="F66" s="139"/>
      <c r="G66" s="139">
        <v>35000000</v>
      </c>
      <c r="H66" s="349"/>
    </row>
    <row r="67" spans="2:8" ht="18" customHeight="1">
      <c r="B67" s="174" t="s">
        <v>286</v>
      </c>
      <c r="C67" s="174"/>
      <c r="D67" s="374"/>
      <c r="E67" s="131">
        <v>193000</v>
      </c>
      <c r="F67" s="139"/>
      <c r="G67" s="181">
        <v>0</v>
      </c>
      <c r="H67" s="349"/>
    </row>
    <row r="68" spans="2:8" ht="18" customHeight="1">
      <c r="B68" s="174" t="s">
        <v>291</v>
      </c>
      <c r="C68" s="174"/>
      <c r="D68" s="374"/>
      <c r="E68" s="559">
        <v>0</v>
      </c>
      <c r="F68" s="139"/>
      <c r="G68" s="139">
        <v>39125000</v>
      </c>
      <c r="H68" s="349"/>
    </row>
    <row r="69" spans="2:7" ht="18" customHeight="1">
      <c r="B69" s="174" t="s">
        <v>152</v>
      </c>
      <c r="C69" s="174"/>
      <c r="D69" s="374"/>
      <c r="E69" s="131">
        <v>-220056000</v>
      </c>
      <c r="F69" s="139"/>
      <c r="G69" s="139">
        <v>-144861000</v>
      </c>
    </row>
    <row r="70" spans="2:7" ht="18" customHeight="1">
      <c r="B70" s="174" t="s">
        <v>188</v>
      </c>
      <c r="C70" s="174"/>
      <c r="D70" s="374"/>
      <c r="E70" s="131">
        <v>-46132000</v>
      </c>
      <c r="F70" s="139"/>
      <c r="G70" s="139">
        <v>-558000</v>
      </c>
    </row>
    <row r="71" spans="2:7" ht="18" customHeight="1">
      <c r="B71" s="174" t="s">
        <v>47</v>
      </c>
      <c r="C71" s="174"/>
      <c r="D71" s="374"/>
      <c r="E71" s="131">
        <v>-28310000</v>
      </c>
      <c r="F71" s="139"/>
      <c r="G71" s="139">
        <v>-36488000</v>
      </c>
    </row>
    <row r="72" spans="2:7" ht="18" customHeight="1">
      <c r="B72" s="174" t="s">
        <v>160</v>
      </c>
      <c r="C72" s="174"/>
      <c r="D72" s="374"/>
      <c r="E72" s="131">
        <v>-25000000</v>
      </c>
      <c r="F72" s="139"/>
      <c r="G72" s="139">
        <v>-10000000</v>
      </c>
    </row>
    <row r="73" spans="2:7" ht="18" customHeight="1">
      <c r="B73" s="174" t="s">
        <v>296</v>
      </c>
      <c r="C73" s="174"/>
      <c r="D73" s="374"/>
      <c r="E73" s="131">
        <v>-10146000</v>
      </c>
      <c r="F73" s="139"/>
      <c r="G73" s="139">
        <v>-26743000</v>
      </c>
    </row>
    <row r="74" spans="2:7" ht="18" customHeight="1">
      <c r="B74" s="174" t="s">
        <v>158</v>
      </c>
      <c r="C74" s="174"/>
      <c r="D74" s="374"/>
      <c r="E74" s="131">
        <v>-3000000</v>
      </c>
      <c r="F74" s="139"/>
      <c r="G74" s="139">
        <v>-3000000</v>
      </c>
    </row>
    <row r="75" spans="2:7" ht="18" customHeight="1">
      <c r="B75" s="174" t="s">
        <v>320</v>
      </c>
      <c r="C75" s="174"/>
      <c r="D75" s="377"/>
      <c r="E75" s="131">
        <v>-6977000</v>
      </c>
      <c r="F75" s="139"/>
      <c r="G75" s="139">
        <v>-4865000</v>
      </c>
    </row>
    <row r="76" spans="2:7" ht="18" customHeight="1">
      <c r="B76" s="174" t="s">
        <v>150</v>
      </c>
      <c r="C76" s="174"/>
      <c r="D76" s="374"/>
      <c r="E76" s="131">
        <v>-358000</v>
      </c>
      <c r="F76" s="139"/>
      <c r="G76" s="139">
        <v>-103000</v>
      </c>
    </row>
    <row r="77" spans="2:7" ht="18" customHeight="1">
      <c r="B77" s="174" t="s">
        <v>149</v>
      </c>
      <c r="C77" s="174"/>
      <c r="D77" s="374"/>
      <c r="E77" s="131">
        <f>('Stmt of financial position'!D54-'Stmt of financial position'!F54)</f>
        <v>-27000</v>
      </c>
      <c r="F77" s="139"/>
      <c r="G77" s="139">
        <v>-68000</v>
      </c>
    </row>
    <row r="78" spans="2:7" ht="18" customHeight="1">
      <c r="B78" s="346" t="s">
        <v>25</v>
      </c>
      <c r="C78" s="174"/>
      <c r="E78" s="131">
        <f>-E22</f>
        <v>-12000</v>
      </c>
      <c r="F78" s="139"/>
      <c r="G78" s="139">
        <v>-19000</v>
      </c>
    </row>
    <row r="79" spans="2:7" ht="6" customHeight="1">
      <c r="B79" s="174"/>
      <c r="C79" s="174"/>
      <c r="D79" s="378"/>
      <c r="E79" s="131"/>
      <c r="F79" s="139"/>
      <c r="G79" s="139"/>
    </row>
    <row r="80" spans="2:7" ht="18" customHeight="1">
      <c r="B80" s="174" t="s">
        <v>99</v>
      </c>
      <c r="C80" s="174"/>
      <c r="D80" s="378"/>
      <c r="E80" s="136">
        <f>SUM(E63:E78)</f>
        <v>145886000</v>
      </c>
      <c r="F80" s="139"/>
      <c r="G80" s="221">
        <f>SUM(G63:G78)</f>
        <v>103829000</v>
      </c>
    </row>
    <row r="81" spans="2:7" ht="14.25" customHeight="1">
      <c r="B81" s="292"/>
      <c r="C81" s="350"/>
      <c r="D81" s="378"/>
      <c r="E81" s="134"/>
      <c r="F81" s="139"/>
      <c r="G81" s="139"/>
    </row>
    <row r="82" spans="2:7" ht="18" customHeight="1">
      <c r="B82" s="351" t="s">
        <v>91</v>
      </c>
      <c r="C82" s="174"/>
      <c r="D82" s="378"/>
      <c r="E82" s="134">
        <f>+E43+E53+E80</f>
        <v>146700000</v>
      </c>
      <c r="F82" s="139"/>
      <c r="G82" s="135">
        <f>+G43+G53+G80</f>
        <v>67507000</v>
      </c>
    </row>
    <row r="83" spans="2:7" ht="7.5" customHeight="1">
      <c r="B83" s="174" t="s">
        <v>14</v>
      </c>
      <c r="C83" s="174"/>
      <c r="E83" s="131"/>
      <c r="F83" s="139"/>
      <c r="G83" s="139"/>
    </row>
    <row r="84" spans="2:7" ht="18" customHeight="1">
      <c r="B84" s="70" t="s">
        <v>221</v>
      </c>
      <c r="C84" s="174"/>
      <c r="E84" s="134">
        <v>289711000</v>
      </c>
      <c r="F84" s="139"/>
      <c r="G84" s="139">
        <v>214062000</v>
      </c>
    </row>
    <row r="85" spans="2:7" ht="7.5" customHeight="1">
      <c r="B85" s="174" t="s">
        <v>14</v>
      </c>
      <c r="C85" s="174"/>
      <c r="E85" s="131"/>
      <c r="F85" s="139"/>
      <c r="G85" s="139"/>
    </row>
    <row r="86" spans="2:7" ht="18" customHeight="1" thickBot="1">
      <c r="B86" s="70" t="s">
        <v>222</v>
      </c>
      <c r="C86" s="351"/>
      <c r="E86" s="556">
        <f>+E82+E84</f>
        <v>436411000</v>
      </c>
      <c r="F86" s="139"/>
      <c r="G86" s="137">
        <f>+G82+G84</f>
        <v>281569000</v>
      </c>
    </row>
    <row r="87" spans="2:7" ht="14.25" customHeight="1" thickTop="1">
      <c r="B87" s="351"/>
      <c r="C87" s="292"/>
      <c r="E87" s="131"/>
      <c r="F87" s="177"/>
      <c r="G87" s="139"/>
    </row>
    <row r="88" spans="2:7" ht="18.75">
      <c r="B88" s="352" t="s">
        <v>100</v>
      </c>
      <c r="C88" s="292"/>
      <c r="E88" s="131"/>
      <c r="F88" s="177"/>
      <c r="G88" s="139"/>
    </row>
    <row r="89" spans="2:7" ht="18.75">
      <c r="B89" s="352" t="s">
        <v>223</v>
      </c>
      <c r="C89" s="292"/>
      <c r="E89" s="131"/>
      <c r="F89" s="177"/>
      <c r="G89" s="131"/>
    </row>
    <row r="90" spans="2:7" ht="15" customHeight="1">
      <c r="B90" s="352"/>
      <c r="C90" s="292"/>
      <c r="E90" s="131"/>
      <c r="F90" s="177"/>
      <c r="G90" s="139"/>
    </row>
    <row r="91" spans="2:7" ht="18.75">
      <c r="B91" s="353" t="s">
        <v>87</v>
      </c>
      <c r="E91" s="131">
        <f>+'Stmt of financial position'!D29</f>
        <v>379594000</v>
      </c>
      <c r="F91" s="139"/>
      <c r="G91" s="139">
        <v>252711000</v>
      </c>
    </row>
    <row r="92" spans="2:7" ht="18.75">
      <c r="B92" s="353" t="s">
        <v>6</v>
      </c>
      <c r="E92" s="131">
        <f>+'Stmt of financial position'!D30</f>
        <v>56817000</v>
      </c>
      <c r="F92" s="139"/>
      <c r="G92" s="139">
        <v>28858000</v>
      </c>
    </row>
    <row r="93" spans="2:7" ht="5.25" customHeight="1">
      <c r="B93" s="353"/>
      <c r="E93" s="133"/>
      <c r="F93" s="139"/>
      <c r="G93" s="183"/>
    </row>
    <row r="94" spans="2:7" ht="19.5" thickBot="1">
      <c r="B94" s="353"/>
      <c r="E94" s="556">
        <f>SUM(E91:E93)</f>
        <v>436411000</v>
      </c>
      <c r="F94" s="139"/>
      <c r="G94" s="137">
        <f>SUM(G91:G93)</f>
        <v>281569000</v>
      </c>
    </row>
    <row r="95" spans="2:7" ht="19.5" thickTop="1">
      <c r="B95" s="353"/>
      <c r="E95" s="134"/>
      <c r="F95" s="139"/>
      <c r="G95" s="135"/>
    </row>
    <row r="96" spans="2:7" ht="18.75">
      <c r="B96" s="352"/>
      <c r="E96" s="138"/>
      <c r="G96" s="354"/>
    </row>
    <row r="97" ht="18" customHeight="1"/>
    <row r="98" ht="18" customHeight="1"/>
    <row r="99" spans="5:7" ht="24" customHeight="1">
      <c r="E99" s="255"/>
      <c r="G99" s="354"/>
    </row>
    <row r="100" spans="5:7" ht="18.75">
      <c r="E100" s="254"/>
      <c r="G100" s="354"/>
    </row>
    <row r="101" spans="5:7" ht="18.75">
      <c r="E101" s="254"/>
      <c r="G101" s="354"/>
    </row>
    <row r="102" ht="18.75">
      <c r="G102" s="354"/>
    </row>
    <row r="103" ht="18.75">
      <c r="G103" s="354"/>
    </row>
    <row r="104" ht="18.75">
      <c r="G104" s="354"/>
    </row>
    <row r="105" ht="18.75">
      <c r="G105" s="354"/>
    </row>
    <row r="106" ht="18.75">
      <c r="G106" s="354"/>
    </row>
    <row r="107" ht="18.75">
      <c r="G107" s="354"/>
    </row>
    <row r="108" ht="18.75">
      <c r="G108" s="354"/>
    </row>
    <row r="109" ht="18.75">
      <c r="G109" s="354"/>
    </row>
    <row r="110" ht="18.75">
      <c r="G110" s="354"/>
    </row>
    <row r="111" ht="18.75">
      <c r="G111" s="354"/>
    </row>
    <row r="112" ht="18.75">
      <c r="G112" s="354"/>
    </row>
    <row r="113" ht="18.75">
      <c r="G113" s="354"/>
    </row>
    <row r="114" ht="18.75">
      <c r="G114" s="354"/>
    </row>
    <row r="115" ht="18.75">
      <c r="G115" s="354"/>
    </row>
    <row r="116" ht="18.75">
      <c r="G116" s="354"/>
    </row>
    <row r="117" ht="18.75">
      <c r="G117" s="354"/>
    </row>
    <row r="118" ht="18.75">
      <c r="G118" s="354"/>
    </row>
    <row r="119" ht="18.75">
      <c r="G119" s="354"/>
    </row>
    <row r="120" ht="18.75">
      <c r="G120" s="354"/>
    </row>
    <row r="121" ht="18.75">
      <c r="G121" s="354"/>
    </row>
    <row r="122" ht="18.75">
      <c r="G122" s="354"/>
    </row>
    <row r="123" ht="18.75">
      <c r="G123" s="354"/>
    </row>
    <row r="124" ht="18.75">
      <c r="G124" s="354"/>
    </row>
    <row r="125" ht="18.75">
      <c r="G125" s="354"/>
    </row>
    <row r="126" ht="18.75">
      <c r="G126" s="354"/>
    </row>
    <row r="127" ht="18.75">
      <c r="G127" s="354"/>
    </row>
    <row r="128" ht="18.75">
      <c r="G128" s="354"/>
    </row>
    <row r="129" ht="18.75">
      <c r="G129" s="354"/>
    </row>
    <row r="130" ht="18.75">
      <c r="G130" s="354"/>
    </row>
    <row r="131" ht="18.75">
      <c r="G131" s="354"/>
    </row>
    <row r="132" ht="18.75">
      <c r="G132" s="354"/>
    </row>
    <row r="133" ht="18.75">
      <c r="G133" s="354"/>
    </row>
    <row r="134" ht="18.75">
      <c r="G134" s="354"/>
    </row>
    <row r="135" ht="18.75">
      <c r="G135" s="354"/>
    </row>
    <row r="136" ht="18.75">
      <c r="G136" s="354"/>
    </row>
    <row r="137" ht="18.75">
      <c r="G137" s="354"/>
    </row>
    <row r="138" ht="18.75">
      <c r="G138" s="354"/>
    </row>
    <row r="139" ht="18.75">
      <c r="G139" s="354"/>
    </row>
    <row r="140" ht="18.75">
      <c r="G140" s="354"/>
    </row>
    <row r="141" ht="18.75">
      <c r="G141" s="354"/>
    </row>
    <row r="142" ht="18.75">
      <c r="G142" s="354"/>
    </row>
    <row r="143" ht="18.75">
      <c r="G143" s="354"/>
    </row>
    <row r="144" ht="18.75">
      <c r="G144" s="354"/>
    </row>
    <row r="145" ht="18.75">
      <c r="G145" s="354"/>
    </row>
    <row r="146" ht="18.75">
      <c r="G146" s="354"/>
    </row>
    <row r="147" ht="18.75">
      <c r="G147" s="354"/>
    </row>
    <row r="148" ht="18.75">
      <c r="G148" s="354"/>
    </row>
    <row r="149" ht="18.75">
      <c r="G149" s="354"/>
    </row>
    <row r="150" ht="18.75">
      <c r="G150" s="354"/>
    </row>
    <row r="151" ht="18.75">
      <c r="G151" s="354"/>
    </row>
    <row r="152" ht="18.75">
      <c r="G152" s="354"/>
    </row>
    <row r="153" ht="18.75">
      <c r="G153" s="354"/>
    </row>
    <row r="154" ht="18.75">
      <c r="G154" s="354"/>
    </row>
    <row r="155" ht="18.75">
      <c r="G155" s="354"/>
    </row>
    <row r="156" ht="18.75">
      <c r="G156" s="354"/>
    </row>
    <row r="157" ht="18.75">
      <c r="G157" s="354"/>
    </row>
    <row r="158" ht="18.75">
      <c r="G158" s="354"/>
    </row>
    <row r="159" ht="18.75">
      <c r="G159" s="354"/>
    </row>
    <row r="160" ht="18.75">
      <c r="G160" s="354"/>
    </row>
    <row r="161" ht="18.75">
      <c r="G161" s="354"/>
    </row>
    <row r="162" ht="18.75">
      <c r="G162" s="354"/>
    </row>
    <row r="163" ht="18.75">
      <c r="G163" s="354"/>
    </row>
    <row r="164" ht="18.75">
      <c r="G164" s="354"/>
    </row>
    <row r="165" ht="18.75">
      <c r="G165" s="354"/>
    </row>
    <row r="166" ht="18.75">
      <c r="G166" s="354"/>
    </row>
    <row r="167" ht="18.75">
      <c r="G167" s="354"/>
    </row>
    <row r="168" ht="18.75">
      <c r="G168" s="354"/>
    </row>
    <row r="169" ht="18.75">
      <c r="G169" s="354"/>
    </row>
    <row r="170" ht="18.75">
      <c r="G170" s="354"/>
    </row>
    <row r="171" ht="18.75">
      <c r="G171" s="354"/>
    </row>
    <row r="172" ht="18.75">
      <c r="G172" s="354"/>
    </row>
    <row r="173" ht="18.75">
      <c r="G173" s="354"/>
    </row>
    <row r="174" ht="18.75">
      <c r="G174" s="354"/>
    </row>
    <row r="175" ht="18.75">
      <c r="G175" s="354"/>
    </row>
    <row r="176" ht="18.75">
      <c r="G176" s="354"/>
    </row>
    <row r="177" ht="18.75">
      <c r="G177" s="354"/>
    </row>
    <row r="178" ht="18.75">
      <c r="G178" s="354"/>
    </row>
    <row r="179" ht="18.75">
      <c r="G179" s="354"/>
    </row>
    <row r="180" ht="18.75">
      <c r="G180" s="354"/>
    </row>
    <row r="181" ht="18.75">
      <c r="G181" s="354"/>
    </row>
    <row r="182" ht="18.75">
      <c r="G182" s="354"/>
    </row>
    <row r="183" ht="18.75">
      <c r="G183" s="354"/>
    </row>
    <row r="184" ht="18.75">
      <c r="G184" s="354"/>
    </row>
    <row r="185" ht="18.75">
      <c r="G185" s="354"/>
    </row>
    <row r="186" ht="18.75">
      <c r="G186" s="354"/>
    </row>
    <row r="187" ht="18.75">
      <c r="G187" s="354"/>
    </row>
    <row r="188" ht="18.75">
      <c r="G188" s="354"/>
    </row>
    <row r="189" ht="18.75">
      <c r="G189" s="354"/>
    </row>
    <row r="190" ht="18.75">
      <c r="G190" s="354"/>
    </row>
    <row r="191" ht="18.75">
      <c r="G191" s="354"/>
    </row>
    <row r="192" ht="18.75">
      <c r="G192" s="354"/>
    </row>
    <row r="193" ht="18.75">
      <c r="G193" s="354"/>
    </row>
    <row r="194" ht="18.75">
      <c r="G194" s="354"/>
    </row>
    <row r="195" ht="18.75">
      <c r="G195" s="354"/>
    </row>
    <row r="196" ht="18.75">
      <c r="G196" s="354"/>
    </row>
    <row r="197" ht="18.75">
      <c r="G197" s="354"/>
    </row>
    <row r="198" ht="18.75">
      <c r="G198" s="354"/>
    </row>
    <row r="199" ht="18.75">
      <c r="G199" s="354"/>
    </row>
    <row r="200" ht="18.75">
      <c r="G200" s="354"/>
    </row>
    <row r="201" ht="18.75">
      <c r="G201" s="354"/>
    </row>
    <row r="202" ht="18.75">
      <c r="G202" s="354"/>
    </row>
    <row r="203" ht="18.75">
      <c r="G203" s="354"/>
    </row>
  </sheetData>
  <sheetProtection/>
  <printOptions/>
  <pageMargins left="0.27" right="0.25" top="0.2" bottom="0" header="0.5" footer="0.5"/>
  <pageSetup fitToHeight="2" horizontalDpi="600" verticalDpi="600" orientation="portrait" paperSize="9" scale="91" r:id="rId2"/>
  <rowBreaks count="1" manualBreakCount="1">
    <brk id="53" max="6" man="1"/>
  </rowBreaks>
  <drawing r:id="rId1"/>
</worksheet>
</file>

<file path=xl/worksheets/sheet6.xml><?xml version="1.0" encoding="utf-8"?>
<worksheet xmlns="http://schemas.openxmlformats.org/spreadsheetml/2006/main" xmlns:r="http://schemas.openxmlformats.org/officeDocument/2006/relationships">
  <dimension ref="A1:AE556"/>
  <sheetViews>
    <sheetView view="pageBreakPreview" zoomScaleSheetLayoutView="100" zoomScalePageLayoutView="0" workbookViewId="0" topLeftCell="A118">
      <selection activeCell="E123" sqref="E123"/>
    </sheetView>
  </sheetViews>
  <sheetFormatPr defaultColWidth="9.140625" defaultRowHeight="19.5" customHeight="1"/>
  <cols>
    <col min="1" max="1" width="4.00390625" style="400" customWidth="1"/>
    <col min="2" max="2" width="4.421875" style="400" customWidth="1"/>
    <col min="3" max="3" width="3.00390625" style="400" customWidth="1"/>
    <col min="4" max="4" width="14.7109375" style="2" customWidth="1"/>
    <col min="5" max="5" width="11.421875" style="2" customWidth="1"/>
    <col min="6" max="6" width="0.2890625" style="2" customWidth="1"/>
    <col min="7" max="7" width="10.8515625" style="2" customWidth="1"/>
    <col min="8" max="8" width="0.42578125" style="2" customWidth="1"/>
    <col min="9" max="9" width="13.00390625" style="2" customWidth="1"/>
    <col min="10" max="10" width="0.42578125" style="2" customWidth="1"/>
    <col min="11" max="11" width="13.7109375" style="2" customWidth="1"/>
    <col min="12" max="12" width="0.42578125" style="2" customWidth="1"/>
    <col min="13" max="13" width="13.8515625" style="2" customWidth="1"/>
    <col min="14" max="14" width="0.42578125" style="2" customWidth="1"/>
    <col min="15" max="15" width="12.421875" style="2" customWidth="1"/>
    <col min="16" max="16" width="25.140625" style="2" customWidth="1"/>
    <col min="17" max="24" width="5.7109375" style="2" customWidth="1"/>
    <col min="25" max="25" width="4.00390625" style="2" customWidth="1"/>
    <col min="26" max="26" width="5.00390625" style="2" customWidth="1"/>
    <col min="27" max="27" width="8.140625" style="2" customWidth="1"/>
    <col min="28" max="16384" width="9.140625" style="2" customWidth="1"/>
  </cols>
  <sheetData>
    <row r="1" spans="1:23" ht="41.25" customHeight="1">
      <c r="A1" s="23"/>
      <c r="B1" s="23"/>
      <c r="C1" s="23"/>
      <c r="D1" s="24"/>
      <c r="F1" s="24"/>
      <c r="G1" s="25"/>
      <c r="H1" s="25"/>
      <c r="I1" s="26"/>
      <c r="J1" s="26"/>
      <c r="K1" s="20"/>
      <c r="L1" s="21"/>
      <c r="M1" s="3"/>
      <c r="N1" s="3"/>
      <c r="O1" s="3"/>
      <c r="P1" s="3"/>
      <c r="Q1" s="3"/>
      <c r="R1" s="3"/>
      <c r="S1" s="3"/>
      <c r="T1" s="3"/>
      <c r="U1" s="3"/>
      <c r="V1" s="3"/>
      <c r="W1" s="3"/>
    </row>
    <row r="2" spans="1:22" ht="19.5" customHeight="1">
      <c r="A2" s="81" t="s">
        <v>144</v>
      </c>
      <c r="B2" s="81"/>
      <c r="C2" s="81"/>
      <c r="D2" s="3"/>
      <c r="F2" s="3"/>
      <c r="G2" s="3"/>
      <c r="H2" s="3"/>
      <c r="I2" s="3"/>
      <c r="J2" s="3"/>
      <c r="K2" s="3"/>
      <c r="L2" s="3"/>
      <c r="M2" s="3"/>
      <c r="N2" s="3"/>
      <c r="O2" s="80" t="s">
        <v>79</v>
      </c>
      <c r="P2" s="3"/>
      <c r="Q2" s="3"/>
      <c r="R2" s="3"/>
      <c r="S2" s="3"/>
      <c r="T2" s="3"/>
      <c r="U2" s="3"/>
      <c r="V2" s="3"/>
    </row>
    <row r="3" spans="1:22" ht="19.5" customHeight="1">
      <c r="A3" s="81" t="s">
        <v>78</v>
      </c>
      <c r="B3" s="81"/>
      <c r="C3" s="81"/>
      <c r="D3" s="3"/>
      <c r="F3" s="3"/>
      <c r="G3" s="3"/>
      <c r="H3" s="3"/>
      <c r="I3" s="3"/>
      <c r="J3" s="3"/>
      <c r="K3" s="3"/>
      <c r="L3" s="3"/>
      <c r="M3" s="3"/>
      <c r="N3" s="3"/>
      <c r="O3" s="80" t="s">
        <v>314</v>
      </c>
      <c r="P3" s="3"/>
      <c r="Q3" s="3"/>
      <c r="R3" s="3"/>
      <c r="S3" s="3"/>
      <c r="T3" s="3"/>
      <c r="U3" s="3"/>
      <c r="V3" s="3"/>
    </row>
    <row r="4" spans="1:22" ht="19.5" customHeight="1" thickBot="1">
      <c r="A4" s="3"/>
      <c r="B4" s="3"/>
      <c r="C4" s="3"/>
      <c r="D4" s="3"/>
      <c r="F4" s="3"/>
      <c r="G4" s="3"/>
      <c r="H4" s="3"/>
      <c r="I4" s="3"/>
      <c r="J4" s="3"/>
      <c r="K4" s="3"/>
      <c r="L4" s="3"/>
      <c r="M4" s="3"/>
      <c r="N4" s="3"/>
      <c r="O4" s="3"/>
      <c r="P4" s="3"/>
      <c r="Q4" s="3"/>
      <c r="R4" s="3"/>
      <c r="S4" s="3"/>
      <c r="T4" s="3"/>
      <c r="U4" s="3"/>
      <c r="V4" s="3"/>
    </row>
    <row r="5" spans="1:22" ht="20.25" customHeight="1" thickBot="1">
      <c r="A5" s="102" t="s">
        <v>92</v>
      </c>
      <c r="B5" s="102"/>
      <c r="C5" s="102"/>
      <c r="D5" s="140"/>
      <c r="E5" s="103"/>
      <c r="F5" s="140"/>
      <c r="G5" s="140"/>
      <c r="H5" s="140"/>
      <c r="I5" s="140"/>
      <c r="J5" s="140"/>
      <c r="K5" s="140"/>
      <c r="L5" s="140"/>
      <c r="M5" s="141"/>
      <c r="N5" s="141"/>
      <c r="O5" s="141"/>
      <c r="P5" s="27"/>
      <c r="Q5" s="27"/>
      <c r="R5" s="27"/>
      <c r="S5" s="27"/>
      <c r="T5" s="24"/>
      <c r="U5" s="3"/>
      <c r="V5" s="3"/>
    </row>
    <row r="6" spans="1:22" ht="19.5" customHeight="1">
      <c r="A6" s="22"/>
      <c r="B6" s="22"/>
      <c r="C6" s="22"/>
      <c r="D6" s="391"/>
      <c r="E6" s="24"/>
      <c r="F6" s="24"/>
      <c r="G6" s="24"/>
      <c r="H6" s="24"/>
      <c r="I6" s="24"/>
      <c r="J6" s="24"/>
      <c r="K6" s="24"/>
      <c r="L6" s="24"/>
      <c r="M6" s="27"/>
      <c r="N6" s="27"/>
      <c r="O6" s="27"/>
      <c r="P6" s="27"/>
      <c r="Q6" s="27"/>
      <c r="R6" s="27"/>
      <c r="S6" s="27"/>
      <c r="T6" s="24"/>
      <c r="U6" s="3"/>
      <c r="V6" s="3"/>
    </row>
    <row r="7" spans="1:22" ht="19.5" customHeight="1">
      <c r="A7" s="201">
        <v>1</v>
      </c>
      <c r="B7" s="201" t="s">
        <v>49</v>
      </c>
      <c r="C7" s="201"/>
      <c r="D7" s="201"/>
      <c r="E7" s="201"/>
      <c r="F7" s="201"/>
      <c r="H7" s="24"/>
      <c r="I7" s="24"/>
      <c r="J7" s="24"/>
      <c r="K7" s="24"/>
      <c r="L7" s="24"/>
      <c r="M7" s="27"/>
      <c r="N7" s="27"/>
      <c r="O7" s="27"/>
      <c r="P7" s="27"/>
      <c r="Q7" s="142"/>
      <c r="R7" s="27"/>
      <c r="S7" s="27"/>
      <c r="T7" s="24"/>
      <c r="U7" s="3"/>
      <c r="V7" s="3"/>
    </row>
    <row r="8" spans="1:22" ht="19.5" customHeight="1">
      <c r="A8" s="201"/>
      <c r="B8" s="201"/>
      <c r="C8" s="201"/>
      <c r="D8" s="28"/>
      <c r="E8" s="24"/>
      <c r="F8" s="24"/>
      <c r="G8" s="24"/>
      <c r="H8" s="24"/>
      <c r="I8" s="24"/>
      <c r="J8" s="24"/>
      <c r="K8" s="24"/>
      <c r="L8" s="24"/>
      <c r="M8" s="27"/>
      <c r="N8" s="27"/>
      <c r="O8" s="27"/>
      <c r="P8" s="27"/>
      <c r="Q8" s="27"/>
      <c r="R8" s="27"/>
      <c r="S8" s="27"/>
      <c r="T8" s="24"/>
      <c r="U8" s="3"/>
      <c r="V8" s="3"/>
    </row>
    <row r="9" spans="1:22" ht="19.5" customHeight="1">
      <c r="A9" s="202"/>
      <c r="B9" s="202"/>
      <c r="C9" s="202"/>
      <c r="D9" s="38"/>
      <c r="E9" s="38"/>
      <c r="F9" s="38"/>
      <c r="G9" s="38"/>
      <c r="H9" s="38"/>
      <c r="I9" s="38"/>
      <c r="J9" s="38"/>
      <c r="K9" s="38"/>
      <c r="L9" s="38"/>
      <c r="M9" s="38"/>
      <c r="N9" s="38"/>
      <c r="O9" s="38"/>
      <c r="P9" s="29"/>
      <c r="Q9" s="29"/>
      <c r="R9" s="38"/>
      <c r="S9" s="392"/>
      <c r="T9" s="392"/>
      <c r="U9" s="3"/>
      <c r="V9" s="3"/>
    </row>
    <row r="10" spans="1:22" ht="19.5" customHeight="1">
      <c r="A10" s="202"/>
      <c r="B10" s="202"/>
      <c r="C10" s="202"/>
      <c r="D10" s="38"/>
      <c r="E10" s="38"/>
      <c r="F10" s="38"/>
      <c r="G10" s="38"/>
      <c r="H10" s="38"/>
      <c r="I10" s="38"/>
      <c r="J10" s="38"/>
      <c r="K10" s="38"/>
      <c r="L10" s="38"/>
      <c r="M10" s="38"/>
      <c r="N10" s="38"/>
      <c r="O10" s="38"/>
      <c r="P10" s="29"/>
      <c r="Q10" s="29"/>
      <c r="R10" s="38"/>
      <c r="S10" s="392"/>
      <c r="T10" s="392"/>
      <c r="U10" s="3"/>
      <c r="V10" s="3"/>
    </row>
    <row r="11" spans="1:22" ht="19.5" customHeight="1">
      <c r="A11" s="202"/>
      <c r="B11" s="202"/>
      <c r="C11" s="202"/>
      <c r="D11" s="38"/>
      <c r="E11" s="38"/>
      <c r="F11" s="38"/>
      <c r="G11" s="38"/>
      <c r="H11" s="38"/>
      <c r="I11" s="38"/>
      <c r="J11" s="38"/>
      <c r="K11" s="38"/>
      <c r="L11" s="38"/>
      <c r="M11" s="38"/>
      <c r="N11" s="38"/>
      <c r="O11" s="38"/>
      <c r="P11" s="29"/>
      <c r="Q11" s="29"/>
      <c r="R11" s="38"/>
      <c r="S11" s="392"/>
      <c r="T11" s="392"/>
      <c r="U11" s="3"/>
      <c r="V11" s="3"/>
    </row>
    <row r="12" spans="1:22" ht="19.5" customHeight="1">
      <c r="A12" s="202"/>
      <c r="B12" s="202"/>
      <c r="C12" s="202"/>
      <c r="D12" s="38"/>
      <c r="E12" s="38"/>
      <c r="F12" s="38"/>
      <c r="G12" s="38"/>
      <c r="H12" s="38"/>
      <c r="I12" s="38"/>
      <c r="J12" s="38"/>
      <c r="K12" s="38"/>
      <c r="L12" s="38"/>
      <c r="M12" s="38"/>
      <c r="N12" s="38"/>
      <c r="O12" s="38"/>
      <c r="P12" s="29"/>
      <c r="Q12" s="29"/>
      <c r="R12" s="38"/>
      <c r="S12" s="392"/>
      <c r="T12" s="392"/>
      <c r="U12" s="3"/>
      <c r="V12" s="3"/>
    </row>
    <row r="13" spans="1:22" ht="19.5" customHeight="1">
      <c r="A13" s="202"/>
      <c r="B13" s="202"/>
      <c r="C13" s="202"/>
      <c r="D13" s="38"/>
      <c r="E13" s="38"/>
      <c r="F13" s="38"/>
      <c r="G13" s="38"/>
      <c r="H13" s="38"/>
      <c r="I13" s="38"/>
      <c r="J13" s="38"/>
      <c r="K13" s="38"/>
      <c r="L13" s="38"/>
      <c r="M13" s="38"/>
      <c r="N13" s="38"/>
      <c r="O13" s="38"/>
      <c r="P13" s="29"/>
      <c r="Q13" s="29"/>
      <c r="R13" s="38"/>
      <c r="S13" s="392"/>
      <c r="T13" s="392"/>
      <c r="U13" s="3"/>
      <c r="V13" s="3"/>
    </row>
    <row r="14" spans="1:22" ht="19.5" customHeight="1">
      <c r="A14" s="202"/>
      <c r="B14" s="202"/>
      <c r="C14" s="202"/>
      <c r="D14" s="38"/>
      <c r="E14" s="38"/>
      <c r="F14" s="38"/>
      <c r="G14" s="38"/>
      <c r="H14" s="38"/>
      <c r="I14" s="38"/>
      <c r="J14" s="38"/>
      <c r="K14" s="38"/>
      <c r="L14" s="38"/>
      <c r="M14" s="38"/>
      <c r="N14" s="38"/>
      <c r="O14" s="38"/>
      <c r="P14" s="29"/>
      <c r="Q14" s="29"/>
      <c r="R14" s="38"/>
      <c r="S14" s="392"/>
      <c r="T14" s="392"/>
      <c r="U14" s="3"/>
      <c r="V14" s="3"/>
    </row>
    <row r="15" spans="1:22" ht="19.5" customHeight="1">
      <c r="A15" s="202"/>
      <c r="B15" s="202"/>
      <c r="C15" s="202"/>
      <c r="D15" s="38"/>
      <c r="E15" s="38"/>
      <c r="F15" s="38"/>
      <c r="G15" s="38"/>
      <c r="H15" s="38"/>
      <c r="I15" s="38"/>
      <c r="J15" s="38"/>
      <c r="K15" s="38"/>
      <c r="L15" s="38"/>
      <c r="M15" s="38"/>
      <c r="N15" s="38"/>
      <c r="O15" s="38"/>
      <c r="P15" s="29"/>
      <c r="Q15" s="29"/>
      <c r="R15" s="38"/>
      <c r="S15" s="392"/>
      <c r="T15" s="392"/>
      <c r="U15" s="3"/>
      <c r="V15" s="3"/>
    </row>
    <row r="16" spans="1:22" ht="19.5" customHeight="1">
      <c r="A16" s="201">
        <v>2</v>
      </c>
      <c r="B16" s="201" t="s">
        <v>122</v>
      </c>
      <c r="C16" s="201"/>
      <c r="N16" s="38"/>
      <c r="O16" s="38"/>
      <c r="P16" s="29"/>
      <c r="Q16" s="29"/>
      <c r="R16" s="38"/>
      <c r="S16" s="392"/>
      <c r="T16" s="392"/>
      <c r="U16" s="3"/>
      <c r="V16" s="3"/>
    </row>
    <row r="17" spans="1:22" ht="19.5">
      <c r="A17" s="202"/>
      <c r="B17" s="202"/>
      <c r="C17" s="202"/>
      <c r="D17" s="38"/>
      <c r="E17" s="38"/>
      <c r="F17" s="38"/>
      <c r="G17" s="38"/>
      <c r="H17" s="38"/>
      <c r="I17" s="38"/>
      <c r="J17" s="38"/>
      <c r="K17" s="38"/>
      <c r="L17" s="38"/>
      <c r="M17" s="38"/>
      <c r="N17" s="38"/>
      <c r="O17" s="38"/>
      <c r="P17" s="29"/>
      <c r="Q17" s="29"/>
      <c r="R17" s="38"/>
      <c r="S17" s="392"/>
      <c r="T17" s="392"/>
      <c r="U17" s="3"/>
      <c r="V17" s="3"/>
    </row>
    <row r="18" spans="1:22" ht="19.5" customHeight="1">
      <c r="A18" s="393"/>
      <c r="B18" s="393"/>
      <c r="C18" s="393"/>
      <c r="D18" s="22"/>
      <c r="E18" s="22"/>
      <c r="F18" s="22"/>
      <c r="G18" s="22"/>
      <c r="H18" s="22"/>
      <c r="I18" s="30"/>
      <c r="J18" s="30"/>
      <c r="K18" s="7"/>
      <c r="L18" s="7"/>
      <c r="M18" s="30"/>
      <c r="N18" s="30"/>
      <c r="O18" s="30"/>
      <c r="P18" s="30"/>
      <c r="Q18" s="30"/>
      <c r="R18" s="30"/>
      <c r="S18" s="30"/>
      <c r="T18" s="7"/>
      <c r="U18" s="3"/>
      <c r="V18" s="3"/>
    </row>
    <row r="19" spans="1:22" ht="19.5" customHeight="1">
      <c r="A19" s="202"/>
      <c r="B19" s="202"/>
      <c r="C19" s="202"/>
      <c r="D19" s="22"/>
      <c r="E19" s="22"/>
      <c r="F19" s="22"/>
      <c r="G19" s="22"/>
      <c r="H19" s="22"/>
      <c r="I19" s="30"/>
      <c r="J19" s="30"/>
      <c r="K19" s="7"/>
      <c r="L19" s="7"/>
      <c r="M19" s="30"/>
      <c r="N19" s="30"/>
      <c r="O19" s="30"/>
      <c r="P19" s="30"/>
      <c r="Q19" s="30"/>
      <c r="R19" s="30"/>
      <c r="S19" s="30"/>
      <c r="T19" s="7"/>
      <c r="U19" s="3"/>
      <c r="V19" s="3"/>
    </row>
    <row r="20" spans="1:22" ht="19.5" customHeight="1">
      <c r="A20" s="202"/>
      <c r="B20" s="202"/>
      <c r="C20" s="202"/>
      <c r="D20" s="22"/>
      <c r="E20" s="22"/>
      <c r="F20" s="22"/>
      <c r="G20" s="22"/>
      <c r="H20" s="22"/>
      <c r="I20" s="30"/>
      <c r="J20" s="30"/>
      <c r="K20" s="7"/>
      <c r="L20" s="7"/>
      <c r="M20" s="30"/>
      <c r="N20" s="30"/>
      <c r="O20" s="30"/>
      <c r="P20" s="30"/>
      <c r="Q20" s="30"/>
      <c r="R20" s="30"/>
      <c r="S20" s="30"/>
      <c r="T20" s="7"/>
      <c r="U20" s="3"/>
      <c r="V20" s="3"/>
    </row>
    <row r="21" spans="1:22" ht="19.5" customHeight="1">
      <c r="A21" s="202"/>
      <c r="B21" s="202"/>
      <c r="C21" s="202"/>
      <c r="D21" s="22"/>
      <c r="E21" s="22"/>
      <c r="F21" s="22"/>
      <c r="G21" s="22"/>
      <c r="H21" s="22"/>
      <c r="I21" s="30"/>
      <c r="J21" s="30"/>
      <c r="K21" s="7"/>
      <c r="L21" s="7"/>
      <c r="M21" s="30"/>
      <c r="N21" s="30"/>
      <c r="O21" s="30"/>
      <c r="P21" s="30"/>
      <c r="Q21" s="30"/>
      <c r="R21" s="30"/>
      <c r="S21" s="30"/>
      <c r="T21" s="7"/>
      <c r="U21" s="3"/>
      <c r="V21" s="3"/>
    </row>
    <row r="22" spans="1:22" ht="19.5">
      <c r="A22" s="202"/>
      <c r="B22" s="202"/>
      <c r="C22" s="202"/>
      <c r="D22" s="22"/>
      <c r="E22" s="22"/>
      <c r="F22" s="22"/>
      <c r="G22" s="22"/>
      <c r="H22" s="22"/>
      <c r="I22" s="30"/>
      <c r="J22" s="30"/>
      <c r="K22" s="7"/>
      <c r="L22" s="7"/>
      <c r="M22" s="30"/>
      <c r="N22" s="30"/>
      <c r="O22" s="30"/>
      <c r="P22" s="30"/>
      <c r="Q22" s="30"/>
      <c r="R22" s="30"/>
      <c r="S22" s="30"/>
      <c r="T22" s="7"/>
      <c r="U22" s="3"/>
      <c r="V22" s="3"/>
    </row>
    <row r="23" spans="1:22" ht="19.5">
      <c r="A23" s="202"/>
      <c r="B23" s="202"/>
      <c r="C23" s="202"/>
      <c r="D23" s="22"/>
      <c r="E23" s="22"/>
      <c r="F23" s="22"/>
      <c r="G23" s="22"/>
      <c r="H23" s="22"/>
      <c r="I23" s="30"/>
      <c r="J23" s="30"/>
      <c r="K23" s="7"/>
      <c r="L23" s="7"/>
      <c r="M23" s="30"/>
      <c r="N23" s="30"/>
      <c r="O23" s="30"/>
      <c r="P23" s="30"/>
      <c r="Q23" s="30"/>
      <c r="R23" s="30"/>
      <c r="S23" s="30"/>
      <c r="T23" s="7"/>
      <c r="U23" s="3"/>
      <c r="V23" s="3"/>
    </row>
    <row r="24" spans="1:22" ht="19.5" customHeight="1">
      <c r="A24" s="202"/>
      <c r="B24" s="202"/>
      <c r="C24" s="202"/>
      <c r="D24" s="22"/>
      <c r="E24" s="22"/>
      <c r="F24" s="22"/>
      <c r="G24" s="22"/>
      <c r="H24" s="22"/>
      <c r="I24" s="30"/>
      <c r="J24" s="30"/>
      <c r="K24" s="7"/>
      <c r="L24" s="7"/>
      <c r="M24" s="30"/>
      <c r="N24" s="30"/>
      <c r="O24" s="30"/>
      <c r="P24" s="30"/>
      <c r="Q24" s="30"/>
      <c r="R24" s="30"/>
      <c r="S24" s="30"/>
      <c r="T24" s="7"/>
      <c r="U24" s="3"/>
      <c r="V24" s="3"/>
    </row>
    <row r="25" spans="1:22" ht="19.5" customHeight="1">
      <c r="A25" s="202"/>
      <c r="B25" s="202"/>
      <c r="C25" s="202"/>
      <c r="D25" s="22"/>
      <c r="E25" s="22"/>
      <c r="F25" s="22"/>
      <c r="G25" s="22"/>
      <c r="H25" s="22"/>
      <c r="I25" s="30"/>
      <c r="J25" s="30"/>
      <c r="K25" s="7"/>
      <c r="L25" s="7"/>
      <c r="M25" s="30"/>
      <c r="N25" s="30"/>
      <c r="O25" s="30"/>
      <c r="P25" s="30"/>
      <c r="Q25" s="30"/>
      <c r="R25" s="30"/>
      <c r="S25" s="30"/>
      <c r="T25" s="7"/>
      <c r="U25" s="3"/>
      <c r="V25" s="3"/>
    </row>
    <row r="26" spans="1:22" ht="19.5" customHeight="1">
      <c r="A26" s="202"/>
      <c r="B26" s="202"/>
      <c r="C26" s="202"/>
      <c r="D26" s="22"/>
      <c r="E26" s="22"/>
      <c r="F26" s="22"/>
      <c r="G26" s="22"/>
      <c r="H26" s="22"/>
      <c r="I26" s="30"/>
      <c r="J26" s="30"/>
      <c r="K26" s="7"/>
      <c r="L26" s="7"/>
      <c r="M26" s="30"/>
      <c r="N26" s="30"/>
      <c r="O26" s="30"/>
      <c r="P26" s="30"/>
      <c r="Q26" s="30"/>
      <c r="R26" s="30"/>
      <c r="S26" s="30"/>
      <c r="T26" s="7"/>
      <c r="U26" s="3"/>
      <c r="V26" s="3"/>
    </row>
    <row r="27" spans="1:22" ht="19.5" customHeight="1">
      <c r="A27" s="202"/>
      <c r="B27" s="202"/>
      <c r="C27" s="202"/>
      <c r="D27" s="22"/>
      <c r="E27" s="22"/>
      <c r="F27" s="22"/>
      <c r="G27" s="22"/>
      <c r="H27" s="22"/>
      <c r="I27" s="30"/>
      <c r="J27" s="30"/>
      <c r="K27" s="7"/>
      <c r="L27" s="7"/>
      <c r="M27" s="30"/>
      <c r="N27" s="30"/>
      <c r="O27" s="30"/>
      <c r="P27" s="30"/>
      <c r="Q27" s="30"/>
      <c r="R27" s="30"/>
      <c r="S27" s="30"/>
      <c r="T27" s="7"/>
      <c r="U27" s="3"/>
      <c r="V27" s="3"/>
    </row>
    <row r="28" spans="1:22" ht="19.5" customHeight="1">
      <c r="A28" s="202"/>
      <c r="B28" s="202"/>
      <c r="C28" s="202"/>
      <c r="D28" s="22"/>
      <c r="E28" s="22"/>
      <c r="F28" s="22"/>
      <c r="G28" s="22"/>
      <c r="H28" s="22"/>
      <c r="I28" s="30"/>
      <c r="J28" s="30"/>
      <c r="K28" s="7"/>
      <c r="L28" s="7"/>
      <c r="M28" s="30"/>
      <c r="N28" s="30"/>
      <c r="O28" s="30"/>
      <c r="P28" s="30"/>
      <c r="Q28" s="30"/>
      <c r="R28" s="30"/>
      <c r="S28" s="30"/>
      <c r="T28" s="7"/>
      <c r="U28" s="3"/>
      <c r="V28" s="3"/>
    </row>
    <row r="29" spans="1:22" ht="19.5" customHeight="1">
      <c r="A29" s="202"/>
      <c r="B29" s="202" t="s">
        <v>255</v>
      </c>
      <c r="C29" s="202"/>
      <c r="D29" s="22"/>
      <c r="E29" s="22"/>
      <c r="F29" s="22"/>
      <c r="G29" s="22"/>
      <c r="H29" s="22"/>
      <c r="I29" s="30"/>
      <c r="J29" s="30"/>
      <c r="K29" s="7"/>
      <c r="L29" s="7"/>
      <c r="M29" s="30"/>
      <c r="N29" s="30"/>
      <c r="O29" s="30"/>
      <c r="P29" s="30"/>
      <c r="Q29" s="30"/>
      <c r="R29" s="30"/>
      <c r="S29" s="30"/>
      <c r="T29" s="7"/>
      <c r="U29" s="3"/>
      <c r="V29" s="3"/>
    </row>
    <row r="30" spans="1:22" ht="19.5" customHeight="1">
      <c r="A30" s="202"/>
      <c r="B30" s="202"/>
      <c r="C30" s="202"/>
      <c r="D30" s="22"/>
      <c r="E30" s="22"/>
      <c r="F30" s="22"/>
      <c r="G30" s="22"/>
      <c r="H30" s="22"/>
      <c r="I30" s="30"/>
      <c r="J30" s="30"/>
      <c r="K30" s="7"/>
      <c r="L30" s="7"/>
      <c r="M30" s="30"/>
      <c r="N30" s="30"/>
      <c r="O30" s="30"/>
      <c r="P30" s="30"/>
      <c r="Q30" s="30"/>
      <c r="R30" s="30"/>
      <c r="S30" s="30"/>
      <c r="T30" s="7"/>
      <c r="U30" s="3"/>
      <c r="V30" s="3"/>
    </row>
    <row r="31" spans="1:22" ht="19.5" customHeight="1">
      <c r="A31" s="202"/>
      <c r="B31" s="202"/>
      <c r="C31" s="202"/>
      <c r="D31" s="22"/>
      <c r="E31" s="22"/>
      <c r="F31" s="22"/>
      <c r="G31" s="22"/>
      <c r="H31" s="22"/>
      <c r="I31" s="30"/>
      <c r="J31" s="30"/>
      <c r="K31" s="7"/>
      <c r="L31" s="7"/>
      <c r="M31" s="30"/>
      <c r="N31" s="30"/>
      <c r="O31" s="30"/>
      <c r="P31" s="30"/>
      <c r="Q31" s="30"/>
      <c r="R31" s="30"/>
      <c r="S31" s="30"/>
      <c r="T31" s="7"/>
      <c r="U31" s="3"/>
      <c r="V31" s="3"/>
    </row>
    <row r="32" spans="1:22" ht="19.5" customHeight="1">
      <c r="A32" s="202"/>
      <c r="B32" s="202"/>
      <c r="C32" s="202"/>
      <c r="D32" s="22"/>
      <c r="E32" s="22"/>
      <c r="F32" s="22"/>
      <c r="G32" s="22"/>
      <c r="H32" s="22"/>
      <c r="I32" s="30"/>
      <c r="J32" s="30"/>
      <c r="K32" s="7"/>
      <c r="L32" s="7"/>
      <c r="M32" s="30"/>
      <c r="N32" s="30"/>
      <c r="O32" s="30"/>
      <c r="P32" s="30"/>
      <c r="Q32" s="30"/>
      <c r="R32" s="30"/>
      <c r="S32" s="30"/>
      <c r="T32" s="7"/>
      <c r="U32" s="3"/>
      <c r="V32" s="3"/>
    </row>
    <row r="33" spans="1:22" ht="19.5" customHeight="1">
      <c r="A33" s="202"/>
      <c r="B33" s="202"/>
      <c r="C33" s="202"/>
      <c r="D33" s="22"/>
      <c r="E33" s="22"/>
      <c r="F33" s="22"/>
      <c r="G33" s="22"/>
      <c r="H33" s="22"/>
      <c r="I33" s="30"/>
      <c r="J33" s="30"/>
      <c r="K33" s="7"/>
      <c r="L33" s="7"/>
      <c r="M33" s="30"/>
      <c r="N33" s="30"/>
      <c r="O33" s="30"/>
      <c r="P33" s="30"/>
      <c r="Q33" s="30"/>
      <c r="R33" s="30"/>
      <c r="S33" s="30"/>
      <c r="T33" s="7"/>
      <c r="U33" s="3"/>
      <c r="V33" s="3"/>
    </row>
    <row r="34" spans="1:22" ht="19.5" customHeight="1">
      <c r="A34" s="202"/>
      <c r="B34" s="202"/>
      <c r="C34" s="202"/>
      <c r="D34" s="22"/>
      <c r="E34" s="22"/>
      <c r="F34" s="22"/>
      <c r="G34" s="22"/>
      <c r="H34" s="22"/>
      <c r="I34" s="30"/>
      <c r="J34" s="30"/>
      <c r="K34" s="7"/>
      <c r="L34" s="7"/>
      <c r="M34" s="30"/>
      <c r="N34" s="30"/>
      <c r="O34" s="30"/>
      <c r="P34" s="30"/>
      <c r="Q34" s="30"/>
      <c r="R34" s="30"/>
      <c r="S34" s="30"/>
      <c r="T34" s="7"/>
      <c r="U34" s="3"/>
      <c r="V34" s="3"/>
    </row>
    <row r="35" spans="1:22" ht="19.5" customHeight="1">
      <c r="A35" s="202"/>
      <c r="B35" s="202"/>
      <c r="C35" s="202"/>
      <c r="D35" s="22"/>
      <c r="E35" s="22"/>
      <c r="F35" s="22"/>
      <c r="G35" s="22"/>
      <c r="H35" s="22"/>
      <c r="I35" s="30"/>
      <c r="J35" s="30"/>
      <c r="K35" s="7"/>
      <c r="L35" s="7"/>
      <c r="M35" s="30"/>
      <c r="N35" s="30"/>
      <c r="O35" s="30"/>
      <c r="P35" s="30"/>
      <c r="Q35" s="30"/>
      <c r="R35" s="30"/>
      <c r="S35" s="30"/>
      <c r="T35" s="7"/>
      <c r="U35" s="3"/>
      <c r="V35" s="3"/>
    </row>
    <row r="36" spans="1:22" ht="19.5" customHeight="1">
      <c r="A36" s="202"/>
      <c r="B36" s="202"/>
      <c r="C36" s="202"/>
      <c r="D36" s="22"/>
      <c r="E36" s="22"/>
      <c r="F36" s="22"/>
      <c r="G36" s="22"/>
      <c r="H36" s="22"/>
      <c r="I36" s="30"/>
      <c r="J36" s="30"/>
      <c r="K36" s="7"/>
      <c r="L36" s="7"/>
      <c r="M36" s="30"/>
      <c r="N36" s="30"/>
      <c r="O36" s="30"/>
      <c r="P36" s="30"/>
      <c r="Q36" s="30"/>
      <c r="R36" s="30"/>
      <c r="S36" s="30"/>
      <c r="T36" s="7"/>
      <c r="U36" s="3"/>
      <c r="V36" s="3"/>
    </row>
    <row r="37" spans="1:22" ht="19.5">
      <c r="A37" s="202"/>
      <c r="B37" s="22" t="s">
        <v>281</v>
      </c>
      <c r="C37" s="22"/>
      <c r="D37" s="22"/>
      <c r="E37" s="22"/>
      <c r="F37" s="22"/>
      <c r="G37" s="22"/>
      <c r="H37" s="22"/>
      <c r="I37" s="30"/>
      <c r="J37" s="30"/>
      <c r="K37" s="7"/>
      <c r="L37" s="7"/>
      <c r="M37" s="30"/>
      <c r="N37" s="30"/>
      <c r="O37" s="30"/>
      <c r="P37" s="30"/>
      <c r="Q37" s="30"/>
      <c r="R37" s="30"/>
      <c r="S37" s="30"/>
      <c r="T37" s="7"/>
      <c r="U37" s="3"/>
      <c r="V37" s="3"/>
    </row>
    <row r="38" spans="1:22" ht="19.5" customHeight="1">
      <c r="A38" s="202"/>
      <c r="B38" s="22"/>
      <c r="C38" s="22"/>
      <c r="D38" s="22"/>
      <c r="E38" s="22"/>
      <c r="F38" s="22"/>
      <c r="G38" s="22"/>
      <c r="H38" s="22"/>
      <c r="I38" s="30"/>
      <c r="J38" s="30"/>
      <c r="K38" s="7"/>
      <c r="L38" s="7"/>
      <c r="M38" s="30"/>
      <c r="N38" s="30"/>
      <c r="O38" s="30"/>
      <c r="P38" s="30"/>
      <c r="Q38" s="30"/>
      <c r="R38" s="30"/>
      <c r="S38" s="30"/>
      <c r="T38" s="7"/>
      <c r="U38" s="3"/>
      <c r="V38" s="3"/>
    </row>
    <row r="39" spans="1:22" ht="19.5" customHeight="1">
      <c r="A39" s="202"/>
      <c r="B39" s="22"/>
      <c r="C39" s="22"/>
      <c r="D39" s="22"/>
      <c r="E39" s="22"/>
      <c r="F39" s="22"/>
      <c r="G39" s="22"/>
      <c r="H39" s="22"/>
      <c r="I39" s="30"/>
      <c r="J39" s="30"/>
      <c r="K39" s="7"/>
      <c r="L39" s="7"/>
      <c r="M39" s="30"/>
      <c r="N39" s="30"/>
      <c r="O39" s="30"/>
      <c r="P39" s="30"/>
      <c r="Q39" s="30"/>
      <c r="R39" s="30"/>
      <c r="S39" s="30"/>
      <c r="T39" s="7"/>
      <c r="U39" s="3"/>
      <c r="V39" s="3"/>
    </row>
    <row r="40" spans="1:22" ht="19.5" customHeight="1">
      <c r="A40" s="201">
        <v>2</v>
      </c>
      <c r="B40" s="201" t="s">
        <v>224</v>
      </c>
      <c r="C40" s="201"/>
      <c r="D40" s="22"/>
      <c r="E40" s="22"/>
      <c r="F40" s="22"/>
      <c r="G40" s="22"/>
      <c r="H40" s="22"/>
      <c r="I40" s="30"/>
      <c r="J40" s="30"/>
      <c r="K40" s="7"/>
      <c r="L40" s="7"/>
      <c r="M40" s="30"/>
      <c r="N40" s="30"/>
      <c r="O40" s="30"/>
      <c r="P40" s="30"/>
      <c r="Q40" s="30"/>
      <c r="R40" s="30"/>
      <c r="S40" s="30"/>
      <c r="T40" s="7"/>
      <c r="U40" s="3"/>
      <c r="V40" s="3"/>
    </row>
    <row r="41" spans="1:22" ht="19.5" customHeight="1">
      <c r="A41" s="202"/>
      <c r="B41" s="202"/>
      <c r="C41" s="202"/>
      <c r="D41" s="22"/>
      <c r="E41" s="22"/>
      <c r="F41" s="22"/>
      <c r="G41" s="22"/>
      <c r="H41" s="22"/>
      <c r="I41" s="30"/>
      <c r="J41" s="30"/>
      <c r="K41" s="7"/>
      <c r="L41" s="7"/>
      <c r="M41" s="30"/>
      <c r="N41" s="30"/>
      <c r="O41" s="30"/>
      <c r="P41" s="30"/>
      <c r="Q41" s="30"/>
      <c r="R41" s="30"/>
      <c r="S41" s="30"/>
      <c r="T41" s="7"/>
      <c r="U41" s="3"/>
      <c r="V41" s="3"/>
    </row>
    <row r="42" spans="1:22" ht="19.5" customHeight="1">
      <c r="A42" s="202"/>
      <c r="B42" s="202"/>
      <c r="C42" s="202"/>
      <c r="D42" s="22"/>
      <c r="E42" s="22"/>
      <c r="F42" s="22"/>
      <c r="G42" s="22"/>
      <c r="H42" s="22"/>
      <c r="I42" s="30"/>
      <c r="J42" s="30"/>
      <c r="K42" s="7"/>
      <c r="L42" s="7"/>
      <c r="M42" s="30"/>
      <c r="N42" s="30"/>
      <c r="O42" s="30"/>
      <c r="P42" s="30"/>
      <c r="Q42" s="30"/>
      <c r="R42" s="30"/>
      <c r="S42" s="30"/>
      <c r="T42" s="7"/>
      <c r="U42" s="3"/>
      <c r="V42" s="3"/>
    </row>
    <row r="43" spans="1:22" ht="19.5" customHeight="1">
      <c r="A43" s="202"/>
      <c r="B43" s="202"/>
      <c r="C43" s="202"/>
      <c r="D43" s="22"/>
      <c r="E43" s="22"/>
      <c r="F43" s="22"/>
      <c r="G43" s="22"/>
      <c r="H43" s="22"/>
      <c r="I43" s="30"/>
      <c r="J43" s="30"/>
      <c r="K43" s="7"/>
      <c r="L43" s="7"/>
      <c r="M43" s="30"/>
      <c r="N43" s="30"/>
      <c r="O43" s="30"/>
      <c r="P43" s="30"/>
      <c r="Q43" s="30"/>
      <c r="R43" s="30"/>
      <c r="S43" s="30"/>
      <c r="T43" s="7"/>
      <c r="U43" s="3"/>
      <c r="V43" s="3"/>
    </row>
    <row r="44" spans="1:22" ht="19.5" customHeight="1">
      <c r="A44" s="202"/>
      <c r="B44" s="202"/>
      <c r="C44" s="202"/>
      <c r="D44" s="22"/>
      <c r="E44" s="22"/>
      <c r="F44" s="22"/>
      <c r="G44" s="22"/>
      <c r="H44" s="22"/>
      <c r="I44" s="30"/>
      <c r="J44" s="30"/>
      <c r="K44" s="7"/>
      <c r="L44" s="7"/>
      <c r="M44" s="30"/>
      <c r="N44" s="30"/>
      <c r="O44" s="30"/>
      <c r="P44" s="30"/>
      <c r="Q44" s="30"/>
      <c r="R44" s="30"/>
      <c r="S44" s="30"/>
      <c r="T44" s="7"/>
      <c r="U44" s="3"/>
      <c r="V44" s="3"/>
    </row>
    <row r="45" spans="1:22" ht="19.5" customHeight="1">
      <c r="A45" s="202"/>
      <c r="B45" s="202"/>
      <c r="C45" s="202"/>
      <c r="D45" s="22"/>
      <c r="E45" s="22"/>
      <c r="F45" s="22"/>
      <c r="G45" s="22"/>
      <c r="H45" s="22"/>
      <c r="I45" s="30"/>
      <c r="J45" s="30"/>
      <c r="K45" s="7"/>
      <c r="L45" s="7"/>
      <c r="M45" s="30"/>
      <c r="N45" s="30"/>
      <c r="O45" s="30"/>
      <c r="P45" s="30"/>
      <c r="Q45" s="30"/>
      <c r="R45" s="30"/>
      <c r="S45" s="30"/>
      <c r="T45" s="7"/>
      <c r="U45" s="3"/>
      <c r="V45" s="3"/>
    </row>
    <row r="46" spans="1:22" ht="19.5" customHeight="1">
      <c r="A46" s="202"/>
      <c r="B46" s="28" t="s">
        <v>196</v>
      </c>
      <c r="C46" s="201" t="s">
        <v>304</v>
      </c>
      <c r="D46" s="22"/>
      <c r="E46" s="22"/>
      <c r="F46" s="22"/>
      <c r="G46" s="22"/>
      <c r="H46" s="22"/>
      <c r="I46" s="30"/>
      <c r="J46" s="30"/>
      <c r="K46" s="7"/>
      <c r="L46" s="7"/>
      <c r="M46" s="30"/>
      <c r="N46" s="30"/>
      <c r="O46" s="30"/>
      <c r="P46" s="30"/>
      <c r="Q46" s="30"/>
      <c r="R46" s="30"/>
      <c r="S46" s="30"/>
      <c r="T46" s="7"/>
      <c r="U46" s="3"/>
      <c r="V46" s="3"/>
    </row>
    <row r="47" spans="1:22" ht="19.5" customHeight="1">
      <c r="A47" s="202"/>
      <c r="B47" s="202"/>
      <c r="C47" s="202"/>
      <c r="D47" s="22"/>
      <c r="E47" s="22"/>
      <c r="F47" s="22"/>
      <c r="G47" s="22"/>
      <c r="H47" s="22"/>
      <c r="I47" s="30"/>
      <c r="J47" s="30"/>
      <c r="K47" s="7"/>
      <c r="L47" s="7"/>
      <c r="M47" s="30"/>
      <c r="N47" s="30"/>
      <c r="O47" s="30"/>
      <c r="P47" s="30"/>
      <c r="Q47" s="30"/>
      <c r="R47" s="30"/>
      <c r="S47" s="30"/>
      <c r="T47" s="7"/>
      <c r="U47" s="3"/>
      <c r="V47" s="3"/>
    </row>
    <row r="48" spans="1:22" ht="19.5" customHeight="1">
      <c r="A48" s="202"/>
      <c r="B48" s="202"/>
      <c r="C48" s="202"/>
      <c r="D48" s="22"/>
      <c r="E48" s="22"/>
      <c r="F48" s="22"/>
      <c r="G48" s="22"/>
      <c r="H48" s="22"/>
      <c r="I48" s="30"/>
      <c r="J48" s="30"/>
      <c r="K48" s="7"/>
      <c r="L48" s="7"/>
      <c r="M48" s="30"/>
      <c r="N48" s="30"/>
      <c r="O48" s="30"/>
      <c r="P48" s="30"/>
      <c r="Q48" s="30"/>
      <c r="R48" s="30"/>
      <c r="S48" s="30"/>
      <c r="T48" s="7"/>
      <c r="U48" s="3"/>
      <c r="V48" s="3"/>
    </row>
    <row r="49" spans="1:22" ht="19.5" customHeight="1">
      <c r="A49" s="202"/>
      <c r="B49" s="202"/>
      <c r="C49" s="202"/>
      <c r="D49" s="22"/>
      <c r="E49" s="22"/>
      <c r="F49" s="22"/>
      <c r="G49" s="22"/>
      <c r="H49" s="22"/>
      <c r="I49" s="30"/>
      <c r="J49" s="30"/>
      <c r="K49" s="7"/>
      <c r="L49" s="7"/>
      <c r="M49" s="30"/>
      <c r="N49" s="30"/>
      <c r="O49" s="30"/>
      <c r="P49" s="30"/>
      <c r="Q49" s="30"/>
      <c r="R49" s="30"/>
      <c r="S49" s="30"/>
      <c r="T49" s="7"/>
      <c r="U49" s="3"/>
      <c r="V49" s="3"/>
    </row>
    <row r="50" spans="1:22" ht="19.5" customHeight="1">
      <c r="A50" s="202"/>
      <c r="B50" s="202"/>
      <c r="C50" s="202"/>
      <c r="D50" s="22"/>
      <c r="E50" s="22"/>
      <c r="F50" s="22"/>
      <c r="G50" s="22"/>
      <c r="H50" s="22"/>
      <c r="I50" s="30"/>
      <c r="J50" s="30"/>
      <c r="K50" s="7"/>
      <c r="L50" s="7"/>
      <c r="M50" s="30"/>
      <c r="N50" s="30"/>
      <c r="O50" s="30"/>
      <c r="P50" s="30"/>
      <c r="Q50" s="30"/>
      <c r="R50" s="30"/>
      <c r="S50" s="30"/>
      <c r="T50" s="7"/>
      <c r="U50" s="3"/>
      <c r="V50" s="3"/>
    </row>
    <row r="51" spans="1:22" ht="19.5" customHeight="1">
      <c r="A51" s="202"/>
      <c r="B51" s="202"/>
      <c r="C51" s="202"/>
      <c r="D51" s="22"/>
      <c r="E51" s="22"/>
      <c r="F51" s="22"/>
      <c r="G51" s="22"/>
      <c r="H51" s="22"/>
      <c r="I51" s="30"/>
      <c r="J51" s="30"/>
      <c r="K51" s="7"/>
      <c r="L51" s="7"/>
      <c r="M51" s="30"/>
      <c r="N51" s="30"/>
      <c r="O51" s="30"/>
      <c r="P51" s="30"/>
      <c r="Q51" s="30"/>
      <c r="R51" s="30"/>
      <c r="S51" s="30"/>
      <c r="T51" s="7"/>
      <c r="U51" s="3"/>
      <c r="V51" s="3"/>
    </row>
    <row r="52" spans="1:22" ht="19.5" customHeight="1">
      <c r="A52" s="202"/>
      <c r="B52" s="202"/>
      <c r="C52" s="202"/>
      <c r="D52" s="22"/>
      <c r="E52" s="22"/>
      <c r="F52" s="22"/>
      <c r="G52" s="22"/>
      <c r="H52" s="22"/>
      <c r="I52" s="30"/>
      <c r="J52" s="30"/>
      <c r="K52" s="7"/>
      <c r="L52" s="7"/>
      <c r="M52" s="30"/>
      <c r="N52" s="30"/>
      <c r="O52" s="30"/>
      <c r="P52" s="30"/>
      <c r="Q52" s="30"/>
      <c r="R52" s="30"/>
      <c r="S52" s="30"/>
      <c r="T52" s="7"/>
      <c r="U52" s="3"/>
      <c r="V52" s="3"/>
    </row>
    <row r="53" spans="1:22" ht="19.5" customHeight="1">
      <c r="A53" s="202"/>
      <c r="B53" s="202"/>
      <c r="C53" s="202"/>
      <c r="D53" s="22"/>
      <c r="E53" s="22"/>
      <c r="F53" s="22"/>
      <c r="G53" s="22"/>
      <c r="H53" s="22"/>
      <c r="I53" s="30"/>
      <c r="J53" s="30"/>
      <c r="K53" s="7"/>
      <c r="L53" s="7"/>
      <c r="M53" s="30"/>
      <c r="N53" s="30"/>
      <c r="O53" s="30"/>
      <c r="P53" s="30"/>
      <c r="Q53" s="30"/>
      <c r="R53" s="30"/>
      <c r="S53" s="30"/>
      <c r="T53" s="7"/>
      <c r="U53" s="3"/>
      <c r="V53" s="3"/>
    </row>
    <row r="54" spans="1:22" ht="19.5" customHeight="1">
      <c r="A54" s="202"/>
      <c r="B54" s="202"/>
      <c r="C54" s="202"/>
      <c r="D54" s="22"/>
      <c r="E54" s="22"/>
      <c r="F54" s="22"/>
      <c r="G54" s="22"/>
      <c r="H54" s="22"/>
      <c r="I54" s="30"/>
      <c r="J54" s="30"/>
      <c r="K54" s="7"/>
      <c r="L54" s="7"/>
      <c r="M54" s="30"/>
      <c r="N54" s="30"/>
      <c r="O54" s="30"/>
      <c r="P54" s="30"/>
      <c r="Q54" s="30"/>
      <c r="R54" s="30"/>
      <c r="S54" s="30"/>
      <c r="T54" s="7"/>
      <c r="U54" s="3"/>
      <c r="V54" s="3"/>
    </row>
    <row r="55" spans="1:22" ht="19.5" customHeight="1">
      <c r="A55" s="202"/>
      <c r="B55" s="202"/>
      <c r="C55" s="202"/>
      <c r="D55" s="22"/>
      <c r="E55" s="22"/>
      <c r="F55" s="22"/>
      <c r="G55" s="22"/>
      <c r="H55" s="22"/>
      <c r="I55" s="30"/>
      <c r="J55" s="30"/>
      <c r="K55" s="7"/>
      <c r="L55" s="7"/>
      <c r="M55" s="30"/>
      <c r="N55" s="30"/>
      <c r="O55" s="30"/>
      <c r="P55" s="30"/>
      <c r="Q55" s="30"/>
      <c r="R55" s="30"/>
      <c r="S55" s="30"/>
      <c r="T55" s="7"/>
      <c r="U55" s="3"/>
      <c r="V55" s="3"/>
    </row>
    <row r="56" spans="1:22" ht="19.5" customHeight="1">
      <c r="A56" s="202"/>
      <c r="B56" s="202"/>
      <c r="C56" s="202"/>
      <c r="D56" s="22"/>
      <c r="E56" s="22"/>
      <c r="F56" s="22"/>
      <c r="G56" s="22"/>
      <c r="H56" s="22"/>
      <c r="I56" s="30"/>
      <c r="J56" s="30"/>
      <c r="K56" s="7"/>
      <c r="L56" s="7"/>
      <c r="M56" s="30"/>
      <c r="N56" s="30"/>
      <c r="O56" s="30"/>
      <c r="P56" s="30"/>
      <c r="Q56" s="30"/>
      <c r="R56" s="30"/>
      <c r="S56" s="30"/>
      <c r="T56" s="7"/>
      <c r="U56" s="3"/>
      <c r="V56" s="3"/>
    </row>
    <row r="57" spans="1:22" ht="19.5" customHeight="1">
      <c r="A57" s="202"/>
      <c r="B57" s="202"/>
      <c r="C57" s="202"/>
      <c r="D57" s="22"/>
      <c r="E57" s="22"/>
      <c r="F57" s="22"/>
      <c r="G57" s="22"/>
      <c r="H57" s="22"/>
      <c r="I57" s="30"/>
      <c r="J57" s="30"/>
      <c r="K57" s="7"/>
      <c r="L57" s="7"/>
      <c r="M57" s="30"/>
      <c r="N57" s="30"/>
      <c r="O57" s="30"/>
      <c r="P57" s="30"/>
      <c r="Q57" s="30"/>
      <c r="R57" s="30"/>
      <c r="S57" s="30"/>
      <c r="T57" s="7"/>
      <c r="U57" s="3"/>
      <c r="V57" s="3"/>
    </row>
    <row r="58" spans="1:22" ht="21" customHeight="1">
      <c r="A58" s="202"/>
      <c r="B58" s="202"/>
      <c r="C58" s="202"/>
      <c r="D58" s="22"/>
      <c r="E58" s="22"/>
      <c r="F58" s="22"/>
      <c r="G58" s="22"/>
      <c r="H58" s="22"/>
      <c r="I58" s="30"/>
      <c r="J58" s="30"/>
      <c r="K58" s="7"/>
      <c r="L58" s="7"/>
      <c r="M58" s="30"/>
      <c r="N58" s="30"/>
      <c r="O58" s="30"/>
      <c r="P58" s="30"/>
      <c r="Q58" s="30"/>
      <c r="R58" s="30"/>
      <c r="S58" s="30"/>
      <c r="T58" s="7"/>
      <c r="U58" s="3"/>
      <c r="V58" s="3"/>
    </row>
    <row r="59" spans="1:22" ht="19.5" customHeight="1">
      <c r="A59" s="202"/>
      <c r="B59" s="201" t="s">
        <v>197</v>
      </c>
      <c r="C59" s="201" t="s">
        <v>307</v>
      </c>
      <c r="D59" s="22"/>
      <c r="E59" s="22"/>
      <c r="F59" s="22"/>
      <c r="G59" s="22"/>
      <c r="H59" s="22"/>
      <c r="I59" s="30"/>
      <c r="J59" s="30"/>
      <c r="K59" s="7"/>
      <c r="L59" s="7"/>
      <c r="M59" s="30"/>
      <c r="N59" s="30"/>
      <c r="O59" s="30"/>
      <c r="P59" s="30"/>
      <c r="Q59" s="30"/>
      <c r="R59" s="30"/>
      <c r="S59" s="30"/>
      <c r="T59" s="7"/>
      <c r="U59" s="3"/>
      <c r="V59" s="3"/>
    </row>
    <row r="60" spans="1:22" ht="19.5" customHeight="1">
      <c r="A60" s="202"/>
      <c r="B60" s="202"/>
      <c r="C60" s="202"/>
      <c r="D60" s="22"/>
      <c r="E60" s="22"/>
      <c r="F60" s="22"/>
      <c r="G60" s="22"/>
      <c r="H60" s="22"/>
      <c r="I60" s="30"/>
      <c r="J60" s="30"/>
      <c r="K60" s="7"/>
      <c r="L60" s="7"/>
      <c r="M60" s="30"/>
      <c r="N60" s="30"/>
      <c r="O60" s="30"/>
      <c r="P60" s="30"/>
      <c r="Q60" s="30"/>
      <c r="R60" s="30"/>
      <c r="S60" s="30"/>
      <c r="T60" s="7"/>
      <c r="U60" s="3"/>
      <c r="V60" s="3"/>
    </row>
    <row r="61" spans="1:22" ht="19.5" customHeight="1">
      <c r="A61" s="202"/>
      <c r="B61" s="202"/>
      <c r="C61" s="202"/>
      <c r="D61" s="22"/>
      <c r="E61" s="22"/>
      <c r="F61" s="22"/>
      <c r="G61" s="22"/>
      <c r="H61" s="22"/>
      <c r="I61" s="30"/>
      <c r="J61" s="30"/>
      <c r="K61" s="7"/>
      <c r="L61" s="7"/>
      <c r="M61" s="30"/>
      <c r="N61" s="30"/>
      <c r="O61" s="30"/>
      <c r="P61" s="30"/>
      <c r="Q61" s="30"/>
      <c r="R61" s="30"/>
      <c r="S61" s="30"/>
      <c r="T61" s="7"/>
      <c r="U61" s="3"/>
      <c r="V61" s="3"/>
    </row>
    <row r="62" spans="1:22" ht="19.5" customHeight="1">
      <c r="A62" s="202"/>
      <c r="B62" s="202"/>
      <c r="C62" s="202"/>
      <c r="D62" s="22"/>
      <c r="E62" s="22"/>
      <c r="F62" s="22"/>
      <c r="G62" s="22"/>
      <c r="H62" s="22"/>
      <c r="I62" s="30"/>
      <c r="J62" s="30"/>
      <c r="K62" s="7"/>
      <c r="L62" s="7"/>
      <c r="M62" s="30"/>
      <c r="N62" s="30"/>
      <c r="O62" s="30"/>
      <c r="P62" s="30"/>
      <c r="Q62" s="30"/>
      <c r="R62" s="30"/>
      <c r="S62" s="30"/>
      <c r="T62" s="7"/>
      <c r="U62" s="3"/>
      <c r="V62" s="3"/>
    </row>
    <row r="63" spans="1:22" ht="19.5" customHeight="1">
      <c r="A63" s="202"/>
      <c r="B63" s="202"/>
      <c r="C63" s="202"/>
      <c r="D63" s="22"/>
      <c r="E63" s="22"/>
      <c r="F63" s="22"/>
      <c r="G63" s="22"/>
      <c r="H63" s="22"/>
      <c r="I63" s="30"/>
      <c r="J63" s="30"/>
      <c r="K63" s="7"/>
      <c r="L63" s="7"/>
      <c r="M63" s="30"/>
      <c r="N63" s="30"/>
      <c r="O63" s="30"/>
      <c r="P63" s="30"/>
      <c r="Q63" s="30"/>
      <c r="R63" s="30"/>
      <c r="S63" s="30"/>
      <c r="T63" s="7"/>
      <c r="U63" s="3"/>
      <c r="V63" s="3"/>
    </row>
    <row r="64" spans="1:22" ht="19.5" customHeight="1">
      <c r="A64" s="202"/>
      <c r="B64" s="202"/>
      <c r="C64" s="202"/>
      <c r="D64" s="22"/>
      <c r="E64" s="22"/>
      <c r="F64" s="22"/>
      <c r="G64" s="22"/>
      <c r="H64" s="22"/>
      <c r="I64" s="30"/>
      <c r="J64" s="30"/>
      <c r="K64" s="7"/>
      <c r="L64" s="7"/>
      <c r="M64" s="30"/>
      <c r="N64" s="30"/>
      <c r="O64" s="30"/>
      <c r="P64" s="30"/>
      <c r="Q64" s="30"/>
      <c r="R64" s="30"/>
      <c r="S64" s="30"/>
      <c r="T64" s="7"/>
      <c r="U64" s="3"/>
      <c r="V64" s="3"/>
    </row>
    <row r="65" spans="1:22" ht="19.5" customHeight="1">
      <c r="A65" s="202"/>
      <c r="B65" s="202"/>
      <c r="C65" s="202"/>
      <c r="D65" s="22"/>
      <c r="E65" s="22"/>
      <c r="F65" s="22"/>
      <c r="G65" s="22"/>
      <c r="H65" s="22"/>
      <c r="I65" s="30"/>
      <c r="J65" s="30"/>
      <c r="K65" s="7"/>
      <c r="L65" s="7"/>
      <c r="M65" s="30"/>
      <c r="N65" s="30"/>
      <c r="O65" s="30"/>
      <c r="P65" s="30"/>
      <c r="Q65" s="30"/>
      <c r="R65" s="30"/>
      <c r="S65" s="30"/>
      <c r="T65" s="7"/>
      <c r="U65" s="3"/>
      <c r="V65" s="3"/>
    </row>
    <row r="66" spans="1:22" ht="19.5">
      <c r="A66" s="202"/>
      <c r="B66" s="202"/>
      <c r="C66" s="202"/>
      <c r="D66" s="22"/>
      <c r="E66" s="22"/>
      <c r="F66" s="22"/>
      <c r="G66" s="22"/>
      <c r="H66" s="22"/>
      <c r="I66" s="30"/>
      <c r="J66" s="30"/>
      <c r="K66" s="7"/>
      <c r="L66" s="7"/>
      <c r="M66" s="30"/>
      <c r="N66" s="30"/>
      <c r="O66" s="30"/>
      <c r="P66" s="30"/>
      <c r="Q66" s="30"/>
      <c r="R66" s="30"/>
      <c r="S66" s="30"/>
      <c r="T66" s="7"/>
      <c r="U66" s="3"/>
      <c r="V66" s="3"/>
    </row>
    <row r="67" spans="1:22" ht="21.75" customHeight="1">
      <c r="A67" s="202"/>
      <c r="B67" s="202"/>
      <c r="C67" s="202"/>
      <c r="D67" s="22"/>
      <c r="E67" s="22"/>
      <c r="F67" s="22"/>
      <c r="G67" s="22"/>
      <c r="H67" s="22"/>
      <c r="I67" s="30"/>
      <c r="J67" s="30"/>
      <c r="K67" s="7"/>
      <c r="L67" s="7"/>
      <c r="M67" s="30"/>
      <c r="N67" s="30"/>
      <c r="O67" s="30"/>
      <c r="P67" s="30"/>
      <c r="Q67" s="30"/>
      <c r="R67" s="30"/>
      <c r="S67" s="30"/>
      <c r="T67" s="7"/>
      <c r="U67" s="3"/>
      <c r="V67" s="3"/>
    </row>
    <row r="68" spans="1:22" ht="19.5" customHeight="1">
      <c r="A68" s="202"/>
      <c r="B68" s="201" t="s">
        <v>306</v>
      </c>
      <c r="C68" s="201" t="s">
        <v>305</v>
      </c>
      <c r="D68" s="22"/>
      <c r="E68" s="22"/>
      <c r="F68" s="22"/>
      <c r="G68" s="22"/>
      <c r="H68" s="22"/>
      <c r="I68" s="30"/>
      <c r="J68" s="30"/>
      <c r="K68" s="7"/>
      <c r="L68" s="7"/>
      <c r="M68" s="30"/>
      <c r="N68" s="30"/>
      <c r="O68" s="30"/>
      <c r="P68" s="30"/>
      <c r="Q68" s="30"/>
      <c r="R68" s="30"/>
      <c r="S68" s="30"/>
      <c r="T68" s="7"/>
      <c r="U68" s="3"/>
      <c r="V68" s="3"/>
    </row>
    <row r="69" spans="1:22" ht="19.5" customHeight="1">
      <c r="A69" s="202"/>
      <c r="B69" s="537"/>
      <c r="C69" s="202"/>
      <c r="D69" s="22"/>
      <c r="E69" s="22"/>
      <c r="F69" s="22"/>
      <c r="G69" s="22"/>
      <c r="H69" s="22"/>
      <c r="I69" s="30"/>
      <c r="J69" s="30"/>
      <c r="K69" s="7"/>
      <c r="L69" s="7"/>
      <c r="M69" s="30"/>
      <c r="N69" s="30"/>
      <c r="O69" s="30"/>
      <c r="P69" s="30"/>
      <c r="Q69" s="30"/>
      <c r="R69" s="30"/>
      <c r="S69" s="30"/>
      <c r="T69" s="7"/>
      <c r="U69" s="3"/>
      <c r="V69" s="3"/>
    </row>
    <row r="70" spans="1:22" ht="19.5" customHeight="1">
      <c r="A70" s="202"/>
      <c r="B70" s="537"/>
      <c r="C70" s="202"/>
      <c r="D70" s="22"/>
      <c r="E70" s="22"/>
      <c r="F70" s="22"/>
      <c r="G70" s="22"/>
      <c r="H70" s="22"/>
      <c r="I70" s="30"/>
      <c r="J70" s="30"/>
      <c r="K70" s="7"/>
      <c r="L70" s="7"/>
      <c r="M70" s="30"/>
      <c r="N70" s="30"/>
      <c r="O70" s="30"/>
      <c r="P70" s="30"/>
      <c r="Q70" s="30"/>
      <c r="R70" s="30"/>
      <c r="S70" s="30"/>
      <c r="T70" s="7"/>
      <c r="U70" s="3"/>
      <c r="V70" s="3"/>
    </row>
    <row r="71" spans="1:22" ht="19.5" customHeight="1">
      <c r="A71" s="202"/>
      <c r="B71" s="537"/>
      <c r="C71" s="202"/>
      <c r="D71" s="22"/>
      <c r="E71" s="22"/>
      <c r="F71" s="22"/>
      <c r="G71" s="22"/>
      <c r="H71" s="22"/>
      <c r="I71" s="30"/>
      <c r="J71" s="30"/>
      <c r="K71" s="7"/>
      <c r="L71" s="7"/>
      <c r="M71" s="30"/>
      <c r="N71" s="30"/>
      <c r="O71" s="30"/>
      <c r="P71" s="30"/>
      <c r="Q71" s="30"/>
      <c r="R71" s="30"/>
      <c r="S71" s="30"/>
      <c r="T71" s="7"/>
      <c r="U71" s="3"/>
      <c r="V71" s="3"/>
    </row>
    <row r="72" spans="1:22" ht="19.5" customHeight="1">
      <c r="A72" s="202"/>
      <c r="B72" s="537"/>
      <c r="C72" s="202"/>
      <c r="D72" s="22"/>
      <c r="E72" s="22"/>
      <c r="F72" s="22"/>
      <c r="G72" s="22"/>
      <c r="H72" s="22"/>
      <c r="I72" s="30"/>
      <c r="J72" s="30"/>
      <c r="K72" s="7"/>
      <c r="L72" s="7"/>
      <c r="M72" s="30"/>
      <c r="N72" s="30"/>
      <c r="O72" s="30"/>
      <c r="P72" s="30"/>
      <c r="Q72" s="30"/>
      <c r="R72" s="30"/>
      <c r="S72" s="30"/>
      <c r="T72" s="7"/>
      <c r="U72" s="3"/>
      <c r="V72" s="3"/>
    </row>
    <row r="73" spans="1:22" ht="19.5" customHeight="1">
      <c r="A73" s="202"/>
      <c r="B73" s="537"/>
      <c r="C73" s="202"/>
      <c r="D73" s="22"/>
      <c r="E73" s="22"/>
      <c r="F73" s="22"/>
      <c r="G73" s="22"/>
      <c r="H73" s="22"/>
      <c r="I73" s="30"/>
      <c r="J73" s="30"/>
      <c r="K73" s="7"/>
      <c r="L73" s="7"/>
      <c r="M73" s="30"/>
      <c r="N73" s="30"/>
      <c r="O73" s="30"/>
      <c r="P73" s="30"/>
      <c r="Q73" s="30"/>
      <c r="R73" s="30"/>
      <c r="S73" s="30"/>
      <c r="T73" s="7"/>
      <c r="U73" s="3"/>
      <c r="V73" s="3"/>
    </row>
    <row r="74" spans="1:22" ht="19.5" customHeight="1">
      <c r="A74" s="202"/>
      <c r="B74" s="537"/>
      <c r="C74" s="202"/>
      <c r="D74" s="22"/>
      <c r="E74" s="22"/>
      <c r="F74" s="22"/>
      <c r="G74" s="22"/>
      <c r="H74" s="22"/>
      <c r="I74" s="30"/>
      <c r="J74" s="30"/>
      <c r="K74" s="7"/>
      <c r="L74" s="7"/>
      <c r="M74" s="30"/>
      <c r="N74" s="30"/>
      <c r="O74" s="30"/>
      <c r="P74" s="30"/>
      <c r="Q74" s="30"/>
      <c r="R74" s="30"/>
      <c r="S74" s="30"/>
      <c r="T74" s="7"/>
      <c r="U74" s="3"/>
      <c r="V74" s="3"/>
    </row>
    <row r="75" spans="1:22" ht="19.5" customHeight="1">
      <c r="A75" s="202"/>
      <c r="B75" s="537"/>
      <c r="C75" s="202"/>
      <c r="D75" s="22"/>
      <c r="E75" s="22"/>
      <c r="F75" s="22"/>
      <c r="G75" s="22"/>
      <c r="H75" s="22"/>
      <c r="I75" s="30"/>
      <c r="J75" s="30"/>
      <c r="K75" s="7"/>
      <c r="L75" s="7"/>
      <c r="M75" s="30"/>
      <c r="N75" s="30"/>
      <c r="O75" s="30"/>
      <c r="P75" s="30"/>
      <c r="Q75" s="30"/>
      <c r="R75" s="30"/>
      <c r="S75" s="30"/>
      <c r="T75" s="7"/>
      <c r="U75" s="3"/>
      <c r="V75" s="3"/>
    </row>
    <row r="76" spans="1:22" ht="19.5" customHeight="1">
      <c r="A76" s="201">
        <v>2</v>
      </c>
      <c r="B76" s="201" t="s">
        <v>224</v>
      </c>
      <c r="C76" s="201"/>
      <c r="D76" s="22"/>
      <c r="E76" s="22"/>
      <c r="F76" s="22"/>
      <c r="G76" s="22"/>
      <c r="H76" s="22"/>
      <c r="I76" s="30"/>
      <c r="J76" s="30"/>
      <c r="K76" s="7"/>
      <c r="L76" s="7"/>
      <c r="M76" s="30"/>
      <c r="N76" s="30"/>
      <c r="O76" s="30"/>
      <c r="P76" s="30"/>
      <c r="Q76" s="30"/>
      <c r="R76" s="30"/>
      <c r="S76" s="30"/>
      <c r="T76" s="7"/>
      <c r="U76" s="3"/>
      <c r="V76" s="3"/>
    </row>
    <row r="77" spans="1:22" ht="19.5" customHeight="1">
      <c r="A77" s="201"/>
      <c r="B77" s="201"/>
      <c r="C77" s="201"/>
      <c r="D77" s="22"/>
      <c r="E77" s="22"/>
      <c r="F77" s="22"/>
      <c r="G77" s="22"/>
      <c r="H77" s="22"/>
      <c r="I77" s="30"/>
      <c r="J77" s="30"/>
      <c r="K77" s="7"/>
      <c r="L77" s="7"/>
      <c r="M77" s="30"/>
      <c r="N77" s="30"/>
      <c r="O77" s="30"/>
      <c r="P77" s="30"/>
      <c r="Q77" s="30"/>
      <c r="R77" s="30"/>
      <c r="S77" s="30"/>
      <c r="T77" s="7"/>
      <c r="U77" s="3"/>
      <c r="V77" s="3"/>
    </row>
    <row r="78" spans="1:22" ht="19.5" customHeight="1">
      <c r="A78" s="201"/>
      <c r="B78" s="201" t="s">
        <v>306</v>
      </c>
      <c r="C78" s="201" t="s">
        <v>308</v>
      </c>
      <c r="D78" s="22"/>
      <c r="E78" s="22"/>
      <c r="F78" s="22"/>
      <c r="G78" s="22"/>
      <c r="H78" s="22"/>
      <c r="I78" s="30"/>
      <c r="J78" s="30"/>
      <c r="K78" s="7"/>
      <c r="L78" s="7"/>
      <c r="M78" s="30"/>
      <c r="N78" s="30"/>
      <c r="O78" s="30"/>
      <c r="P78" s="30"/>
      <c r="Q78" s="30"/>
      <c r="R78" s="30"/>
      <c r="S78" s="30"/>
      <c r="T78" s="7"/>
      <c r="U78" s="3"/>
      <c r="V78" s="3"/>
    </row>
    <row r="79" spans="1:22" ht="19.5" customHeight="1">
      <c r="A79" s="201"/>
      <c r="B79" s="537"/>
      <c r="C79" s="201"/>
      <c r="D79" s="22"/>
      <c r="E79" s="22"/>
      <c r="F79" s="22"/>
      <c r="G79" s="22"/>
      <c r="H79" s="22"/>
      <c r="I79" s="30"/>
      <c r="J79" s="30"/>
      <c r="K79" s="7"/>
      <c r="L79" s="7"/>
      <c r="M79" s="30"/>
      <c r="N79" s="30"/>
      <c r="O79" s="30"/>
      <c r="P79" s="30"/>
      <c r="Q79" s="30"/>
      <c r="R79" s="30"/>
      <c r="S79" s="30"/>
      <c r="T79" s="7"/>
      <c r="U79" s="3"/>
      <c r="V79" s="3"/>
    </row>
    <row r="80" spans="1:22" ht="19.5">
      <c r="A80" s="202"/>
      <c r="B80" s="2"/>
      <c r="C80" s="411" t="s">
        <v>309</v>
      </c>
      <c r="D80" s="22" t="s">
        <v>301</v>
      </c>
      <c r="E80" s="22"/>
      <c r="F80" s="22"/>
      <c r="G80" s="22"/>
      <c r="H80" s="22"/>
      <c r="I80" s="30"/>
      <c r="J80" s="30"/>
      <c r="K80" s="7"/>
      <c r="L80" s="7"/>
      <c r="M80" s="30"/>
      <c r="N80" s="30"/>
      <c r="O80" s="30"/>
      <c r="P80" s="30"/>
      <c r="Q80" s="30"/>
      <c r="R80" s="30"/>
      <c r="S80" s="30"/>
      <c r="T80" s="7"/>
      <c r="U80" s="3"/>
      <c r="V80" s="3"/>
    </row>
    <row r="81" spans="1:22" ht="16.5" customHeight="1">
      <c r="A81" s="202"/>
      <c r="B81" s="202"/>
      <c r="C81" s="202"/>
      <c r="D81" s="22"/>
      <c r="E81" s="22"/>
      <c r="F81" s="22"/>
      <c r="G81" s="22"/>
      <c r="H81" s="22"/>
      <c r="I81" s="30"/>
      <c r="J81" s="30"/>
      <c r="K81" s="7"/>
      <c r="L81" s="7"/>
      <c r="M81" s="30"/>
      <c r="N81" s="30"/>
      <c r="O81" s="30"/>
      <c r="P81" s="30"/>
      <c r="Q81" s="30"/>
      <c r="R81" s="30"/>
      <c r="S81" s="30"/>
      <c r="T81" s="7"/>
      <c r="U81" s="3"/>
      <c r="V81" s="3"/>
    </row>
    <row r="82" spans="1:22" ht="19.5" customHeight="1">
      <c r="A82" s="202"/>
      <c r="B82" s="202"/>
      <c r="C82" s="202"/>
      <c r="D82" s="22"/>
      <c r="E82" s="22"/>
      <c r="F82" s="22"/>
      <c r="G82" s="22"/>
      <c r="H82" s="22"/>
      <c r="I82" s="30"/>
      <c r="J82" s="30"/>
      <c r="K82" s="7"/>
      <c r="L82" s="7"/>
      <c r="M82" s="30"/>
      <c r="N82" s="30"/>
      <c r="O82" s="30"/>
      <c r="P82" s="30"/>
      <c r="Q82" s="30"/>
      <c r="R82" s="30"/>
      <c r="S82" s="30"/>
      <c r="T82" s="7"/>
      <c r="U82" s="3"/>
      <c r="V82" s="3"/>
    </row>
    <row r="83" spans="1:22" ht="17.25" customHeight="1">
      <c r="A83" s="202"/>
      <c r="B83" s="202"/>
      <c r="C83" s="202"/>
      <c r="D83" s="22"/>
      <c r="E83" s="22"/>
      <c r="F83" s="22"/>
      <c r="G83" s="22"/>
      <c r="H83" s="22"/>
      <c r="I83" s="30"/>
      <c r="J83" s="30"/>
      <c r="K83" s="7"/>
      <c r="L83" s="7"/>
      <c r="M83" s="30"/>
      <c r="N83" s="30"/>
      <c r="O83" s="30"/>
      <c r="P83" s="30"/>
      <c r="Q83" s="30"/>
      <c r="R83" s="30"/>
      <c r="S83" s="30"/>
      <c r="T83" s="7"/>
      <c r="U83" s="3"/>
      <c r="V83" s="3"/>
    </row>
    <row r="84" spans="1:22" ht="15.75" customHeight="1">
      <c r="A84" s="202"/>
      <c r="B84" s="202"/>
      <c r="C84" s="202"/>
      <c r="D84" s="22"/>
      <c r="E84" s="22"/>
      <c r="F84" s="22"/>
      <c r="G84" s="22"/>
      <c r="H84" s="22"/>
      <c r="I84" s="30"/>
      <c r="J84" s="30"/>
      <c r="K84" s="7"/>
      <c r="L84" s="7"/>
      <c r="M84" s="30"/>
      <c r="N84" s="30"/>
      <c r="O84" s="30"/>
      <c r="P84" s="30"/>
      <c r="Q84" s="30"/>
      <c r="R84" s="30"/>
      <c r="S84" s="30"/>
      <c r="T84" s="7"/>
      <c r="U84" s="3"/>
      <c r="V84" s="3"/>
    </row>
    <row r="85" spans="1:22" ht="17.25" customHeight="1">
      <c r="A85" s="202"/>
      <c r="B85" s="202"/>
      <c r="C85" s="202"/>
      <c r="D85" s="22"/>
      <c r="E85" s="22"/>
      <c r="F85" s="22"/>
      <c r="G85" s="22"/>
      <c r="H85" s="22"/>
      <c r="I85" s="30"/>
      <c r="J85" s="30"/>
      <c r="K85" s="7"/>
      <c r="L85" s="7"/>
      <c r="M85" s="30"/>
      <c r="N85" s="30"/>
      <c r="O85" s="30"/>
      <c r="P85" s="30"/>
      <c r="Q85" s="30"/>
      <c r="R85" s="30"/>
      <c r="S85" s="30"/>
      <c r="T85" s="7"/>
      <c r="U85" s="3"/>
      <c r="V85" s="3"/>
    </row>
    <row r="86" spans="1:22" ht="17.25" customHeight="1">
      <c r="A86" s="202"/>
      <c r="B86" s="202"/>
      <c r="C86" s="202"/>
      <c r="D86" s="22"/>
      <c r="E86" s="22"/>
      <c r="F86" s="22"/>
      <c r="G86" s="22"/>
      <c r="H86" s="22"/>
      <c r="I86" s="30"/>
      <c r="J86" s="30"/>
      <c r="K86" s="7"/>
      <c r="L86" s="7"/>
      <c r="M86" s="30"/>
      <c r="N86" s="30"/>
      <c r="O86" s="30"/>
      <c r="P86" s="30"/>
      <c r="Q86" s="30"/>
      <c r="R86" s="30"/>
      <c r="S86" s="30"/>
      <c r="T86" s="7"/>
      <c r="U86" s="3"/>
      <c r="V86" s="3"/>
    </row>
    <row r="87" spans="1:22" ht="17.25" customHeight="1">
      <c r="A87" s="202"/>
      <c r="B87" s="202"/>
      <c r="C87" s="202"/>
      <c r="D87" s="22"/>
      <c r="E87" s="22"/>
      <c r="F87" s="22"/>
      <c r="G87" s="22"/>
      <c r="H87" s="22"/>
      <c r="I87" s="30"/>
      <c r="J87" s="30"/>
      <c r="K87" s="7"/>
      <c r="L87" s="7"/>
      <c r="M87" s="30"/>
      <c r="N87" s="30"/>
      <c r="O87" s="30"/>
      <c r="P87" s="30"/>
      <c r="Q87" s="30"/>
      <c r="R87" s="30"/>
      <c r="S87" s="30"/>
      <c r="T87" s="7"/>
      <c r="U87" s="3"/>
      <c r="V87" s="3"/>
    </row>
    <row r="88" spans="1:22" ht="16.5" customHeight="1">
      <c r="A88" s="202"/>
      <c r="B88" s="202"/>
      <c r="C88" s="202"/>
      <c r="D88" s="22"/>
      <c r="E88" s="22"/>
      <c r="F88" s="22"/>
      <c r="G88" s="22"/>
      <c r="H88" s="22"/>
      <c r="I88" s="30"/>
      <c r="J88" s="30"/>
      <c r="K88" s="7"/>
      <c r="L88" s="7"/>
      <c r="M88" s="30"/>
      <c r="N88" s="30"/>
      <c r="O88" s="30"/>
      <c r="P88" s="30"/>
      <c r="Q88" s="30"/>
      <c r="R88" s="30"/>
      <c r="S88" s="30"/>
      <c r="T88" s="7"/>
      <c r="U88" s="3"/>
      <c r="V88" s="3"/>
    </row>
    <row r="89" spans="1:22" ht="17.25" customHeight="1">
      <c r="A89" s="202"/>
      <c r="B89" s="202"/>
      <c r="C89" s="202"/>
      <c r="D89" s="22"/>
      <c r="E89" s="22"/>
      <c r="F89" s="22"/>
      <c r="G89" s="22"/>
      <c r="H89" s="22"/>
      <c r="I89" s="30"/>
      <c r="J89" s="30"/>
      <c r="K89" s="7"/>
      <c r="L89" s="7"/>
      <c r="M89" s="30"/>
      <c r="N89" s="30"/>
      <c r="O89" s="30"/>
      <c r="P89" s="30"/>
      <c r="Q89" s="30"/>
      <c r="R89" s="30"/>
      <c r="S89" s="30"/>
      <c r="T89" s="7"/>
      <c r="U89" s="3"/>
      <c r="V89" s="3"/>
    </row>
    <row r="90" spans="1:22" ht="17.25" customHeight="1">
      <c r="A90" s="202"/>
      <c r="B90" s="202"/>
      <c r="C90" s="202"/>
      <c r="D90" s="22"/>
      <c r="E90" s="22"/>
      <c r="F90" s="22"/>
      <c r="G90" s="22"/>
      <c r="H90" s="22"/>
      <c r="I90" s="30"/>
      <c r="J90" s="30"/>
      <c r="K90" s="7"/>
      <c r="L90" s="7"/>
      <c r="M90" s="30"/>
      <c r="N90" s="30"/>
      <c r="O90" s="30"/>
      <c r="P90" s="30"/>
      <c r="Q90" s="30"/>
      <c r="R90" s="30"/>
      <c r="S90" s="30"/>
      <c r="T90" s="7"/>
      <c r="U90" s="3"/>
      <c r="V90" s="3"/>
    </row>
    <row r="91" spans="1:22" ht="24" customHeight="1">
      <c r="A91" s="202"/>
      <c r="B91" s="202"/>
      <c r="C91" s="202"/>
      <c r="D91" s="22"/>
      <c r="E91" s="22"/>
      <c r="F91" s="22"/>
      <c r="G91" s="22"/>
      <c r="H91" s="22"/>
      <c r="I91" s="30"/>
      <c r="J91" s="30"/>
      <c r="K91" s="7"/>
      <c r="L91" s="7"/>
      <c r="M91" s="30"/>
      <c r="N91" s="30"/>
      <c r="O91" s="30"/>
      <c r="P91" s="30"/>
      <c r="Q91" s="30"/>
      <c r="R91" s="30"/>
      <c r="S91" s="30"/>
      <c r="T91" s="7"/>
      <c r="U91" s="3"/>
      <c r="V91" s="3"/>
    </row>
    <row r="92" spans="1:22" ht="19.5" customHeight="1">
      <c r="A92" s="202"/>
      <c r="B92" s="2"/>
      <c r="C92" s="411" t="s">
        <v>310</v>
      </c>
      <c r="D92" s="22" t="s">
        <v>241</v>
      </c>
      <c r="F92" s="22"/>
      <c r="G92" s="22"/>
      <c r="H92" s="22"/>
      <c r="I92" s="30"/>
      <c r="J92" s="30"/>
      <c r="K92" s="7"/>
      <c r="L92" s="7"/>
      <c r="M92" s="30"/>
      <c r="N92" s="30"/>
      <c r="O92" s="30"/>
      <c r="P92" s="30"/>
      <c r="Q92" s="30"/>
      <c r="R92" s="30"/>
      <c r="S92" s="30"/>
      <c r="T92" s="7"/>
      <c r="U92" s="3"/>
      <c r="V92" s="3"/>
    </row>
    <row r="93" spans="1:22" ht="19.5" customHeight="1">
      <c r="A93" s="202"/>
      <c r="B93" s="202"/>
      <c r="C93" s="202"/>
      <c r="D93" s="22"/>
      <c r="E93" s="22"/>
      <c r="F93" s="22"/>
      <c r="G93" s="22"/>
      <c r="H93" s="22"/>
      <c r="I93" s="30"/>
      <c r="J93" s="30"/>
      <c r="K93" s="7"/>
      <c r="L93" s="7"/>
      <c r="M93" s="30"/>
      <c r="N93" s="30"/>
      <c r="O93" s="30"/>
      <c r="P93" s="30"/>
      <c r="Q93" s="30"/>
      <c r="R93" s="30"/>
      <c r="S93" s="30"/>
      <c r="T93" s="7"/>
      <c r="U93" s="3"/>
      <c r="V93" s="3"/>
    </row>
    <row r="94" spans="1:22" ht="19.5" customHeight="1">
      <c r="A94" s="202"/>
      <c r="B94" s="202"/>
      <c r="C94" s="202"/>
      <c r="D94" s="22"/>
      <c r="E94" s="22"/>
      <c r="F94" s="22"/>
      <c r="G94" s="22"/>
      <c r="H94" s="22"/>
      <c r="I94" s="30"/>
      <c r="J94" s="30"/>
      <c r="K94" s="7"/>
      <c r="L94" s="7"/>
      <c r="M94" s="30"/>
      <c r="N94" s="30"/>
      <c r="O94" s="30"/>
      <c r="P94" s="30"/>
      <c r="Q94" s="30"/>
      <c r="R94" s="30"/>
      <c r="S94" s="30"/>
      <c r="T94" s="7"/>
      <c r="U94" s="3"/>
      <c r="V94" s="3"/>
    </row>
    <row r="95" spans="1:22" ht="19.5" customHeight="1">
      <c r="A95" s="202"/>
      <c r="B95" s="202"/>
      <c r="C95" s="202"/>
      <c r="D95" s="22"/>
      <c r="E95" s="22"/>
      <c r="F95" s="22"/>
      <c r="G95" s="22"/>
      <c r="H95" s="22"/>
      <c r="I95" s="30"/>
      <c r="J95" s="30"/>
      <c r="K95" s="7"/>
      <c r="L95" s="7"/>
      <c r="M95" s="30"/>
      <c r="N95" s="30"/>
      <c r="O95" s="30"/>
      <c r="P95" s="30"/>
      <c r="Q95" s="30"/>
      <c r="R95" s="30"/>
      <c r="S95" s="30"/>
      <c r="T95" s="7"/>
      <c r="U95" s="3"/>
      <c r="V95" s="3"/>
    </row>
    <row r="96" spans="1:22" ht="19.5" customHeight="1">
      <c r="A96" s="202"/>
      <c r="B96" s="202"/>
      <c r="C96" s="202"/>
      <c r="D96" s="22"/>
      <c r="E96" s="22"/>
      <c r="F96" s="22"/>
      <c r="G96" s="22"/>
      <c r="H96" s="22"/>
      <c r="I96" s="30"/>
      <c r="J96" s="30"/>
      <c r="K96" s="7"/>
      <c r="L96" s="7"/>
      <c r="M96" s="30"/>
      <c r="N96" s="30"/>
      <c r="O96" s="30"/>
      <c r="P96" s="30"/>
      <c r="Q96" s="30"/>
      <c r="R96" s="30"/>
      <c r="S96" s="30"/>
      <c r="T96" s="7"/>
      <c r="U96" s="3"/>
      <c r="V96" s="3"/>
    </row>
    <row r="97" spans="1:22" ht="19.5" customHeight="1">
      <c r="A97" s="202"/>
      <c r="B97" s="202"/>
      <c r="C97" s="202"/>
      <c r="D97" s="22"/>
      <c r="E97" s="22"/>
      <c r="F97" s="22"/>
      <c r="G97" s="22"/>
      <c r="H97" s="22"/>
      <c r="I97" s="30"/>
      <c r="J97" s="30"/>
      <c r="K97" s="7"/>
      <c r="L97" s="7"/>
      <c r="M97" s="30"/>
      <c r="N97" s="30"/>
      <c r="O97" s="30"/>
      <c r="P97" s="30"/>
      <c r="Q97" s="30"/>
      <c r="R97" s="30"/>
      <c r="S97" s="30"/>
      <c r="T97" s="7"/>
      <c r="U97" s="3"/>
      <c r="V97" s="3"/>
    </row>
    <row r="98" spans="1:22" ht="19.5" customHeight="1">
      <c r="A98" s="202"/>
      <c r="B98" s="202"/>
      <c r="C98" s="202"/>
      <c r="D98" s="22"/>
      <c r="E98" s="22"/>
      <c r="F98" s="22"/>
      <c r="G98" s="22"/>
      <c r="H98" s="22"/>
      <c r="I98" s="30"/>
      <c r="J98" s="30"/>
      <c r="K98" s="7"/>
      <c r="L98" s="7"/>
      <c r="M98" s="30"/>
      <c r="N98" s="30"/>
      <c r="O98" s="30"/>
      <c r="P98" s="30"/>
      <c r="Q98" s="30"/>
      <c r="R98" s="30"/>
      <c r="S98" s="30"/>
      <c r="T98" s="7"/>
      <c r="U98" s="3"/>
      <c r="V98" s="3"/>
    </row>
    <row r="99" spans="1:22" ht="5.25" customHeight="1">
      <c r="A99" s="202"/>
      <c r="B99" s="202"/>
      <c r="C99" s="202"/>
      <c r="D99" s="22"/>
      <c r="E99" s="22"/>
      <c r="F99" s="22"/>
      <c r="G99" s="22"/>
      <c r="H99" s="22"/>
      <c r="I99" s="30"/>
      <c r="J99" s="30"/>
      <c r="K99" s="7"/>
      <c r="L99" s="7"/>
      <c r="M99" s="30"/>
      <c r="N99" s="30"/>
      <c r="O99" s="30"/>
      <c r="P99" s="30"/>
      <c r="Q99" s="30"/>
      <c r="R99" s="30"/>
      <c r="S99" s="30"/>
      <c r="T99" s="7"/>
      <c r="U99" s="3"/>
      <c r="V99" s="3"/>
    </row>
    <row r="100" spans="1:22" ht="19.5" customHeight="1">
      <c r="A100" s="202"/>
      <c r="B100" s="202"/>
      <c r="C100" s="202"/>
      <c r="D100" s="22"/>
      <c r="E100" s="22"/>
      <c r="F100" s="22"/>
      <c r="G100" s="22"/>
      <c r="H100" s="22"/>
      <c r="I100" s="30"/>
      <c r="J100" s="30"/>
      <c r="K100" s="7"/>
      <c r="L100" s="7"/>
      <c r="M100" s="30"/>
      <c r="N100" s="30"/>
      <c r="O100" s="30"/>
      <c r="P100" s="30"/>
      <c r="Q100" s="30"/>
      <c r="R100" s="30"/>
      <c r="S100" s="30"/>
      <c r="T100" s="7"/>
      <c r="U100" s="3"/>
      <c r="V100" s="3"/>
    </row>
    <row r="101" spans="1:22" ht="19.5" customHeight="1">
      <c r="A101" s="202"/>
      <c r="B101" s="202"/>
      <c r="C101" s="202"/>
      <c r="D101" s="22"/>
      <c r="E101" s="22"/>
      <c r="F101" s="22"/>
      <c r="G101" s="22"/>
      <c r="H101" s="22"/>
      <c r="I101" s="30"/>
      <c r="J101" s="30"/>
      <c r="K101" s="7"/>
      <c r="L101" s="7"/>
      <c r="M101" s="30"/>
      <c r="N101" s="30"/>
      <c r="O101" s="30"/>
      <c r="P101" s="30"/>
      <c r="Q101" s="30"/>
      <c r="R101" s="30"/>
      <c r="S101" s="30"/>
      <c r="T101" s="7"/>
      <c r="U101" s="3"/>
      <c r="V101" s="3"/>
    </row>
    <row r="102" spans="1:22" ht="14.25" customHeight="1">
      <c r="A102" s="202"/>
      <c r="B102" s="202"/>
      <c r="C102" s="202"/>
      <c r="D102" s="22"/>
      <c r="E102" s="22"/>
      <c r="F102" s="22"/>
      <c r="G102" s="22"/>
      <c r="H102" s="22"/>
      <c r="I102" s="30"/>
      <c r="J102" s="30"/>
      <c r="K102" s="7"/>
      <c r="L102" s="7"/>
      <c r="M102" s="30"/>
      <c r="N102" s="30"/>
      <c r="O102" s="30"/>
      <c r="P102" s="30"/>
      <c r="Q102" s="30"/>
      <c r="R102" s="30"/>
      <c r="S102" s="30"/>
      <c r="T102" s="7"/>
      <c r="U102" s="3"/>
      <c r="V102" s="3"/>
    </row>
    <row r="103" spans="1:22" ht="19.5" customHeight="1">
      <c r="A103" s="202"/>
      <c r="C103" s="202"/>
      <c r="D103" s="553"/>
      <c r="E103" s="22"/>
      <c r="F103" s="22"/>
      <c r="G103" s="22"/>
      <c r="H103" s="22"/>
      <c r="I103" s="30"/>
      <c r="J103" s="30"/>
      <c r="K103" s="7"/>
      <c r="L103" s="7"/>
      <c r="M103" s="30"/>
      <c r="N103" s="30"/>
      <c r="O103" s="30"/>
      <c r="P103" s="30"/>
      <c r="Q103" s="30"/>
      <c r="R103" s="30"/>
      <c r="S103" s="30"/>
      <c r="T103" s="7"/>
      <c r="U103" s="3"/>
      <c r="V103" s="3"/>
    </row>
    <row r="104" spans="1:22" ht="19.5">
      <c r="A104" s="202"/>
      <c r="D104" s="202"/>
      <c r="E104" s="22"/>
      <c r="F104" s="22"/>
      <c r="G104" s="22"/>
      <c r="H104" s="22"/>
      <c r="I104" s="30"/>
      <c r="J104" s="30"/>
      <c r="K104" s="7"/>
      <c r="L104" s="7"/>
      <c r="M104" s="30"/>
      <c r="N104" s="30"/>
      <c r="O104" s="30"/>
      <c r="P104" s="30"/>
      <c r="Q104" s="30"/>
      <c r="R104" s="30"/>
      <c r="S104" s="30"/>
      <c r="T104" s="7"/>
      <c r="U104" s="3"/>
      <c r="V104" s="3"/>
    </row>
    <row r="105" spans="1:22" ht="19.5" customHeight="1">
      <c r="A105" s="202"/>
      <c r="B105" s="202"/>
      <c r="C105" s="202"/>
      <c r="D105" s="22"/>
      <c r="E105" s="22"/>
      <c r="F105" s="22"/>
      <c r="G105" s="22"/>
      <c r="H105" s="22"/>
      <c r="I105" s="30"/>
      <c r="J105" s="30"/>
      <c r="K105" s="7"/>
      <c r="L105" s="7"/>
      <c r="M105" s="30"/>
      <c r="N105" s="30"/>
      <c r="O105" s="30"/>
      <c r="P105" s="30"/>
      <c r="Q105" s="30"/>
      <c r="R105" s="30"/>
      <c r="S105" s="30"/>
      <c r="T105" s="7"/>
      <c r="U105" s="3"/>
      <c r="V105" s="3"/>
    </row>
    <row r="106" spans="1:22" ht="19.5" customHeight="1">
      <c r="A106" s="202"/>
      <c r="B106" s="202"/>
      <c r="C106" s="202"/>
      <c r="D106" s="22"/>
      <c r="E106" s="22"/>
      <c r="F106" s="22"/>
      <c r="G106" s="22"/>
      <c r="H106" s="22"/>
      <c r="I106" s="30"/>
      <c r="J106" s="30"/>
      <c r="K106" s="7"/>
      <c r="L106" s="7"/>
      <c r="M106" s="30"/>
      <c r="N106" s="30"/>
      <c r="O106" s="30"/>
      <c r="P106" s="30"/>
      <c r="Q106" s="30"/>
      <c r="R106" s="30"/>
      <c r="S106" s="30"/>
      <c r="T106" s="7"/>
      <c r="U106" s="3"/>
      <c r="V106" s="3"/>
    </row>
    <row r="107" spans="1:22" ht="19.5" customHeight="1">
      <c r="A107" s="202"/>
      <c r="B107" s="202"/>
      <c r="C107" s="202"/>
      <c r="D107" s="22"/>
      <c r="E107" s="22"/>
      <c r="F107" s="22"/>
      <c r="G107" s="22"/>
      <c r="H107" s="22"/>
      <c r="I107" s="30"/>
      <c r="J107" s="30"/>
      <c r="K107" s="7"/>
      <c r="L107" s="7"/>
      <c r="M107" s="30"/>
      <c r="N107" s="30"/>
      <c r="O107" s="30"/>
      <c r="P107" s="30"/>
      <c r="Q107" s="30"/>
      <c r="R107" s="30"/>
      <c r="S107" s="30"/>
      <c r="T107" s="7"/>
      <c r="U107" s="3"/>
      <c r="V107" s="3"/>
    </row>
    <row r="108" spans="1:22" ht="19.5" customHeight="1">
      <c r="A108" s="202"/>
      <c r="B108" s="202"/>
      <c r="C108" s="202"/>
      <c r="D108" s="22"/>
      <c r="E108" s="22"/>
      <c r="F108" s="22"/>
      <c r="G108" s="22"/>
      <c r="H108" s="22"/>
      <c r="I108" s="30"/>
      <c r="J108" s="30"/>
      <c r="K108" s="7"/>
      <c r="L108" s="7"/>
      <c r="M108" s="30"/>
      <c r="N108" s="30"/>
      <c r="O108" s="30"/>
      <c r="P108" s="30"/>
      <c r="Q108" s="30"/>
      <c r="R108" s="30"/>
      <c r="S108" s="30"/>
      <c r="T108" s="7"/>
      <c r="U108" s="3"/>
      <c r="V108" s="3"/>
    </row>
    <row r="109" spans="1:22" ht="19.5" customHeight="1">
      <c r="A109" s="202"/>
      <c r="B109" s="202"/>
      <c r="C109" s="202"/>
      <c r="D109" s="22"/>
      <c r="E109" s="22"/>
      <c r="F109" s="22"/>
      <c r="G109" s="22"/>
      <c r="H109" s="22"/>
      <c r="I109" s="30"/>
      <c r="J109" s="30"/>
      <c r="K109" s="7"/>
      <c r="L109" s="7"/>
      <c r="M109" s="30"/>
      <c r="N109" s="30"/>
      <c r="O109" s="30"/>
      <c r="P109" s="30"/>
      <c r="Q109" s="30"/>
      <c r="R109" s="30"/>
      <c r="S109" s="30"/>
      <c r="T109" s="7"/>
      <c r="U109" s="3"/>
      <c r="V109" s="3"/>
    </row>
    <row r="110" spans="1:22" ht="19.5">
      <c r="A110" s="202"/>
      <c r="B110" s="202"/>
      <c r="C110" s="202"/>
      <c r="D110" s="22"/>
      <c r="E110" s="22"/>
      <c r="F110" s="22"/>
      <c r="G110" s="22"/>
      <c r="H110" s="22"/>
      <c r="I110" s="30"/>
      <c r="J110" s="30"/>
      <c r="K110" s="7"/>
      <c r="L110" s="7"/>
      <c r="M110" s="30"/>
      <c r="N110" s="30"/>
      <c r="O110" s="30"/>
      <c r="P110" s="30"/>
      <c r="Q110" s="30"/>
      <c r="R110" s="30"/>
      <c r="S110" s="30"/>
      <c r="T110" s="7"/>
      <c r="U110" s="3"/>
      <c r="V110" s="3"/>
    </row>
    <row r="111" spans="1:22" ht="19.5">
      <c r="A111" s="201">
        <v>2</v>
      </c>
      <c r="B111" s="201" t="s">
        <v>224</v>
      </c>
      <c r="C111" s="201"/>
      <c r="D111" s="22"/>
      <c r="E111" s="22"/>
      <c r="F111" s="22"/>
      <c r="G111" s="22"/>
      <c r="H111" s="22"/>
      <c r="I111" s="30"/>
      <c r="J111" s="30"/>
      <c r="K111" s="7"/>
      <c r="L111" s="7"/>
      <c r="M111" s="30"/>
      <c r="N111" s="30"/>
      <c r="O111" s="30"/>
      <c r="P111" s="30"/>
      <c r="Q111" s="30"/>
      <c r="R111" s="30"/>
      <c r="S111" s="30"/>
      <c r="T111" s="7"/>
      <c r="U111" s="3"/>
      <c r="V111" s="3"/>
    </row>
    <row r="112" spans="1:22" ht="17.25" customHeight="1">
      <c r="A112" s="202"/>
      <c r="B112" s="202"/>
      <c r="C112" s="202"/>
      <c r="D112" s="22"/>
      <c r="E112" s="22"/>
      <c r="F112" s="22"/>
      <c r="G112" s="22"/>
      <c r="H112" s="22"/>
      <c r="I112" s="30"/>
      <c r="J112" s="30"/>
      <c r="K112" s="7"/>
      <c r="L112" s="7"/>
      <c r="M112" s="30"/>
      <c r="N112" s="30"/>
      <c r="O112" s="30"/>
      <c r="P112" s="30"/>
      <c r="Q112" s="30"/>
      <c r="R112" s="30"/>
      <c r="S112" s="30"/>
      <c r="T112" s="7"/>
      <c r="U112" s="3"/>
      <c r="V112" s="3"/>
    </row>
    <row r="113" spans="1:22" ht="19.5" customHeight="1">
      <c r="A113" s="202"/>
      <c r="B113" s="2"/>
      <c r="C113" s="411" t="s">
        <v>310</v>
      </c>
      <c r="D113" s="22" t="s">
        <v>311</v>
      </c>
      <c r="F113" s="22"/>
      <c r="G113" s="22"/>
      <c r="H113" s="22"/>
      <c r="I113" s="30"/>
      <c r="J113" s="30"/>
      <c r="K113" s="7"/>
      <c r="L113" s="7"/>
      <c r="M113" s="30"/>
      <c r="N113" s="30"/>
      <c r="O113" s="30"/>
      <c r="P113" s="30"/>
      <c r="Q113" s="30"/>
      <c r="R113" s="30"/>
      <c r="S113" s="30"/>
      <c r="T113" s="7"/>
      <c r="U113" s="3"/>
      <c r="V113" s="3"/>
    </row>
    <row r="114" spans="1:22" ht="15" customHeight="1">
      <c r="A114" s="202"/>
      <c r="B114" s="202"/>
      <c r="C114" s="202"/>
      <c r="D114" s="22"/>
      <c r="E114" s="22"/>
      <c r="F114" s="22"/>
      <c r="G114" s="22"/>
      <c r="H114" s="22"/>
      <c r="I114" s="30"/>
      <c r="J114" s="30"/>
      <c r="K114" s="7"/>
      <c r="L114" s="7"/>
      <c r="M114" s="30"/>
      <c r="N114" s="30"/>
      <c r="O114" s="30"/>
      <c r="P114" s="30"/>
      <c r="Q114" s="30"/>
      <c r="R114" s="30"/>
      <c r="S114" s="30"/>
      <c r="T114" s="7"/>
      <c r="U114" s="3"/>
      <c r="V114" s="3"/>
    </row>
    <row r="115" spans="1:22" ht="19.5" customHeight="1">
      <c r="A115" s="202"/>
      <c r="B115" s="2"/>
      <c r="C115" s="202"/>
      <c r="D115" s="553"/>
      <c r="E115" s="22"/>
      <c r="F115" s="22"/>
      <c r="G115" s="22"/>
      <c r="H115" s="22"/>
      <c r="I115" s="30"/>
      <c r="J115" s="30"/>
      <c r="K115" s="7"/>
      <c r="L115" s="7"/>
      <c r="M115" s="30"/>
      <c r="N115" s="30"/>
      <c r="O115" s="30"/>
      <c r="P115" s="30"/>
      <c r="Q115" s="30"/>
      <c r="R115" s="30"/>
      <c r="S115" s="30"/>
      <c r="T115" s="7"/>
      <c r="U115" s="3"/>
      <c r="V115" s="3"/>
    </row>
    <row r="116" spans="1:22" ht="19.5" customHeight="1">
      <c r="A116" s="202"/>
      <c r="B116" s="202"/>
      <c r="C116" s="202"/>
      <c r="D116" s="22"/>
      <c r="E116" s="22"/>
      <c r="F116" s="22"/>
      <c r="G116" s="22"/>
      <c r="H116" s="22"/>
      <c r="I116" s="30"/>
      <c r="J116" s="30"/>
      <c r="K116" s="7"/>
      <c r="L116" s="7"/>
      <c r="M116" s="30"/>
      <c r="N116" s="30"/>
      <c r="O116" s="30"/>
      <c r="P116" s="30"/>
      <c r="Q116" s="30"/>
      <c r="R116" s="30"/>
      <c r="S116" s="30"/>
      <c r="T116" s="7"/>
      <c r="U116" s="3"/>
      <c r="V116" s="3"/>
    </row>
    <row r="117" spans="1:22" ht="19.5" customHeight="1">
      <c r="A117" s="202"/>
      <c r="B117" s="202"/>
      <c r="C117" s="202"/>
      <c r="D117" s="22"/>
      <c r="E117" s="22"/>
      <c r="F117" s="22"/>
      <c r="G117" s="22"/>
      <c r="H117" s="22"/>
      <c r="I117" s="30"/>
      <c r="J117" s="30"/>
      <c r="K117" s="7"/>
      <c r="L117" s="7"/>
      <c r="M117" s="30"/>
      <c r="N117" s="30"/>
      <c r="O117" s="30"/>
      <c r="P117" s="30"/>
      <c r="Q117" s="30"/>
      <c r="R117" s="30"/>
      <c r="S117" s="30"/>
      <c r="T117" s="7"/>
      <c r="U117" s="3"/>
      <c r="V117" s="3"/>
    </row>
    <row r="118" spans="1:22" ht="19.5" customHeight="1">
      <c r="A118" s="202"/>
      <c r="B118" s="202"/>
      <c r="C118" s="202"/>
      <c r="D118" s="22"/>
      <c r="E118" s="22"/>
      <c r="F118" s="22"/>
      <c r="G118" s="22"/>
      <c r="H118" s="22"/>
      <c r="I118" s="30"/>
      <c r="J118" s="30"/>
      <c r="K118" s="7"/>
      <c r="L118" s="7"/>
      <c r="M118" s="30"/>
      <c r="N118" s="30"/>
      <c r="O118" s="30"/>
      <c r="P118" s="30"/>
      <c r="Q118" s="30"/>
      <c r="R118" s="30"/>
      <c r="S118" s="30"/>
      <c r="T118" s="7"/>
      <c r="U118" s="3"/>
      <c r="V118" s="3"/>
    </row>
    <row r="119" spans="1:22" ht="19.5" customHeight="1">
      <c r="A119" s="202"/>
      <c r="B119" s="202"/>
      <c r="C119" s="202"/>
      <c r="D119" s="22"/>
      <c r="E119" s="22"/>
      <c r="F119" s="22"/>
      <c r="G119" s="22"/>
      <c r="H119" s="22"/>
      <c r="I119" s="30"/>
      <c r="J119" s="30"/>
      <c r="K119" s="7"/>
      <c r="L119" s="7"/>
      <c r="M119" s="30"/>
      <c r="N119" s="30"/>
      <c r="O119" s="30"/>
      <c r="P119" s="30"/>
      <c r="Q119" s="30"/>
      <c r="R119" s="30"/>
      <c r="S119" s="30"/>
      <c r="T119" s="7"/>
      <c r="U119" s="3"/>
      <c r="V119" s="3"/>
    </row>
    <row r="120" spans="1:22" ht="19.5" customHeight="1">
      <c r="A120" s="202"/>
      <c r="B120" s="202"/>
      <c r="C120" s="202"/>
      <c r="D120" s="22"/>
      <c r="E120" s="22"/>
      <c r="F120" s="22"/>
      <c r="G120" s="22"/>
      <c r="H120" s="22"/>
      <c r="I120" s="30"/>
      <c r="J120" s="30"/>
      <c r="K120" s="7"/>
      <c r="L120" s="7"/>
      <c r="M120" s="30"/>
      <c r="N120" s="30"/>
      <c r="O120" s="30"/>
      <c r="P120" s="30"/>
      <c r="Q120" s="30"/>
      <c r="R120" s="30"/>
      <c r="S120" s="30"/>
      <c r="T120" s="7"/>
      <c r="U120" s="3"/>
      <c r="V120" s="3"/>
    </row>
    <row r="121" spans="1:22" ht="19.5" customHeight="1">
      <c r="A121" s="202"/>
      <c r="B121" s="202"/>
      <c r="C121" s="202"/>
      <c r="D121" s="22"/>
      <c r="E121" s="22"/>
      <c r="F121" s="22"/>
      <c r="G121" s="22"/>
      <c r="H121" s="22"/>
      <c r="I121" s="30"/>
      <c r="J121" s="30"/>
      <c r="K121" s="7"/>
      <c r="L121" s="7"/>
      <c r="M121" s="30"/>
      <c r="N121" s="30"/>
      <c r="O121" s="30"/>
      <c r="P121" s="30"/>
      <c r="Q121" s="30"/>
      <c r="R121" s="30"/>
      <c r="S121" s="30"/>
      <c r="T121" s="7"/>
      <c r="U121" s="3"/>
      <c r="V121" s="3"/>
    </row>
    <row r="122" spans="1:22" ht="12.75" customHeight="1">
      <c r="A122" s="202"/>
      <c r="B122" s="202"/>
      <c r="C122" s="202"/>
      <c r="D122" s="22"/>
      <c r="E122" s="22"/>
      <c r="F122" s="22"/>
      <c r="G122" s="22"/>
      <c r="H122" s="22"/>
      <c r="I122" s="30"/>
      <c r="J122" s="30"/>
      <c r="K122" s="7"/>
      <c r="L122" s="7"/>
      <c r="M122" s="30"/>
      <c r="N122" s="30"/>
      <c r="O122" s="30"/>
      <c r="P122" s="30"/>
      <c r="Q122" s="30"/>
      <c r="R122" s="30"/>
      <c r="S122" s="30"/>
      <c r="T122" s="7"/>
      <c r="U122" s="3"/>
      <c r="V122" s="3"/>
    </row>
    <row r="123" spans="1:22" ht="19.5" customHeight="1">
      <c r="A123" s="202"/>
      <c r="B123" s="2"/>
      <c r="C123" s="411" t="s">
        <v>312</v>
      </c>
      <c r="D123" s="22" t="s">
        <v>282</v>
      </c>
      <c r="E123" s="22"/>
      <c r="F123" s="22"/>
      <c r="G123" s="22"/>
      <c r="H123" s="22"/>
      <c r="I123" s="30"/>
      <c r="J123" s="30"/>
      <c r="K123" s="7"/>
      <c r="L123" s="7"/>
      <c r="M123" s="30"/>
      <c r="N123" s="30"/>
      <c r="O123" s="30"/>
      <c r="P123" s="30"/>
      <c r="Q123" s="30"/>
      <c r="R123" s="30"/>
      <c r="S123" s="30"/>
      <c r="T123" s="7"/>
      <c r="U123" s="3"/>
      <c r="V123" s="3"/>
    </row>
    <row r="124" spans="1:22" ht="19.5" customHeight="1">
      <c r="A124" s="202"/>
      <c r="B124" s="411"/>
      <c r="C124" s="411"/>
      <c r="D124" s="22"/>
      <c r="E124" s="22"/>
      <c r="F124" s="22"/>
      <c r="G124" s="22"/>
      <c r="H124" s="22"/>
      <c r="I124" s="30"/>
      <c r="J124" s="30"/>
      <c r="K124" s="7"/>
      <c r="L124" s="7"/>
      <c r="M124" s="30"/>
      <c r="N124" s="30"/>
      <c r="O124" s="30"/>
      <c r="P124" s="30"/>
      <c r="Q124" s="30"/>
      <c r="R124" s="30"/>
      <c r="S124" s="30"/>
      <c r="T124" s="7"/>
      <c r="U124" s="3"/>
      <c r="V124" s="3"/>
    </row>
    <row r="125" spans="1:22" ht="19.5" customHeight="1">
      <c r="A125" s="202"/>
      <c r="B125" s="411"/>
      <c r="C125" s="202"/>
      <c r="E125" s="22"/>
      <c r="F125" s="22"/>
      <c r="G125" s="22"/>
      <c r="H125" s="22"/>
      <c r="I125" s="30"/>
      <c r="J125" s="30"/>
      <c r="K125" s="7"/>
      <c r="L125" s="7"/>
      <c r="M125" s="30"/>
      <c r="N125" s="30"/>
      <c r="O125" s="30"/>
      <c r="P125" s="30"/>
      <c r="Q125" s="30"/>
      <c r="R125" s="30"/>
      <c r="S125" s="30"/>
      <c r="T125" s="7"/>
      <c r="U125" s="3"/>
      <c r="V125" s="3"/>
    </row>
    <row r="126" spans="1:22" ht="19.5" customHeight="1">
      <c r="A126" s="202"/>
      <c r="B126" s="411"/>
      <c r="C126" s="202"/>
      <c r="E126" s="22"/>
      <c r="F126" s="22"/>
      <c r="G126" s="22"/>
      <c r="H126" s="22"/>
      <c r="I126" s="30"/>
      <c r="J126" s="30"/>
      <c r="K126" s="7"/>
      <c r="L126" s="7"/>
      <c r="M126" s="30"/>
      <c r="N126" s="30"/>
      <c r="O126" s="30"/>
      <c r="P126" s="30"/>
      <c r="Q126" s="30"/>
      <c r="R126" s="30"/>
      <c r="S126" s="30"/>
      <c r="T126" s="7"/>
      <c r="U126" s="3"/>
      <c r="V126" s="3"/>
    </row>
    <row r="127" spans="1:22" ht="19.5" customHeight="1">
      <c r="A127" s="202"/>
      <c r="B127" s="202"/>
      <c r="C127" s="202"/>
      <c r="D127" s="22"/>
      <c r="E127" s="22"/>
      <c r="F127" s="22"/>
      <c r="G127" s="22"/>
      <c r="H127" s="22"/>
      <c r="I127" s="30"/>
      <c r="J127" s="30"/>
      <c r="K127" s="7"/>
      <c r="L127" s="7"/>
      <c r="M127" s="30"/>
      <c r="N127" s="30"/>
      <c r="O127" s="30"/>
      <c r="P127" s="30"/>
      <c r="Q127" s="30"/>
      <c r="R127" s="30"/>
      <c r="S127" s="30"/>
      <c r="T127" s="7"/>
      <c r="U127" s="3"/>
      <c r="V127" s="3"/>
    </row>
    <row r="128" spans="1:22" ht="19.5" customHeight="1">
      <c r="A128" s="202"/>
      <c r="B128" s="202"/>
      <c r="C128" s="202"/>
      <c r="D128" s="22"/>
      <c r="E128" s="22"/>
      <c r="F128" s="22"/>
      <c r="G128" s="22"/>
      <c r="H128" s="22"/>
      <c r="I128" s="30"/>
      <c r="J128" s="30"/>
      <c r="K128" s="7"/>
      <c r="L128" s="7"/>
      <c r="M128" s="30"/>
      <c r="N128" s="30"/>
      <c r="O128" s="30"/>
      <c r="P128" s="30"/>
      <c r="Q128" s="30"/>
      <c r="R128" s="30"/>
      <c r="S128" s="30"/>
      <c r="T128" s="7"/>
      <c r="U128" s="3"/>
      <c r="V128" s="3"/>
    </row>
    <row r="129" spans="1:22" ht="19.5" customHeight="1">
      <c r="A129" s="202"/>
      <c r="B129" s="202"/>
      <c r="C129" s="202"/>
      <c r="D129" s="22"/>
      <c r="E129" s="22"/>
      <c r="F129" s="22"/>
      <c r="G129" s="22"/>
      <c r="H129" s="22"/>
      <c r="I129" s="30"/>
      <c r="J129" s="30"/>
      <c r="K129" s="7"/>
      <c r="L129" s="7"/>
      <c r="M129" s="30"/>
      <c r="N129" s="30"/>
      <c r="O129" s="30"/>
      <c r="P129" s="30"/>
      <c r="Q129" s="30"/>
      <c r="R129" s="30"/>
      <c r="S129" s="30"/>
      <c r="T129" s="7"/>
      <c r="U129" s="3"/>
      <c r="V129" s="3"/>
    </row>
    <row r="130" spans="1:22" ht="19.5" customHeight="1">
      <c r="A130" s="202"/>
      <c r="B130" s="202"/>
      <c r="C130" s="202"/>
      <c r="D130" s="22"/>
      <c r="E130" s="22"/>
      <c r="F130" s="22"/>
      <c r="G130" s="22"/>
      <c r="H130" s="22"/>
      <c r="I130" s="30"/>
      <c r="J130" s="30"/>
      <c r="K130" s="7"/>
      <c r="L130" s="7"/>
      <c r="M130" s="30"/>
      <c r="N130" s="30"/>
      <c r="O130" s="30"/>
      <c r="P130" s="30"/>
      <c r="Q130" s="30"/>
      <c r="R130" s="30"/>
      <c r="S130" s="30"/>
      <c r="T130" s="7"/>
      <c r="U130" s="3"/>
      <c r="V130" s="3"/>
    </row>
    <row r="131" spans="1:22" ht="19.5" customHeight="1">
      <c r="A131" s="202"/>
      <c r="B131" s="202"/>
      <c r="C131" s="22"/>
      <c r="E131" s="22"/>
      <c r="F131" s="22"/>
      <c r="G131" s="22"/>
      <c r="H131" s="22"/>
      <c r="I131" s="30"/>
      <c r="J131" s="30"/>
      <c r="K131" s="7"/>
      <c r="L131" s="7"/>
      <c r="M131" s="30"/>
      <c r="N131" s="30"/>
      <c r="O131" s="30"/>
      <c r="P131" s="30"/>
      <c r="Q131" s="30"/>
      <c r="R131" s="30"/>
      <c r="S131" s="30"/>
      <c r="T131" s="7"/>
      <c r="U131" s="3"/>
      <c r="V131" s="3"/>
    </row>
    <row r="132" spans="1:22" ht="19.5" customHeight="1">
      <c r="A132" s="202"/>
      <c r="B132" s="202"/>
      <c r="C132" s="202"/>
      <c r="D132" s="22"/>
      <c r="E132" s="22"/>
      <c r="F132" s="22"/>
      <c r="G132" s="22"/>
      <c r="H132" s="22"/>
      <c r="I132" s="30"/>
      <c r="J132" s="30"/>
      <c r="K132" s="7"/>
      <c r="L132" s="7"/>
      <c r="M132" s="30"/>
      <c r="N132" s="30"/>
      <c r="O132" s="30"/>
      <c r="P132" s="30"/>
      <c r="Q132" s="30"/>
      <c r="R132" s="30"/>
      <c r="S132" s="30"/>
      <c r="T132" s="7"/>
      <c r="U132" s="3"/>
      <c r="V132" s="3"/>
    </row>
    <row r="133" spans="1:22" ht="19.5" customHeight="1">
      <c r="A133" s="202"/>
      <c r="B133" s="202"/>
      <c r="C133" s="202"/>
      <c r="D133" s="22"/>
      <c r="E133" s="22"/>
      <c r="F133" s="22"/>
      <c r="G133" s="22"/>
      <c r="H133" s="22"/>
      <c r="I133" s="30"/>
      <c r="J133" s="30"/>
      <c r="K133" s="7"/>
      <c r="L133" s="7"/>
      <c r="M133" s="30"/>
      <c r="N133" s="30"/>
      <c r="O133" s="30"/>
      <c r="P133" s="30"/>
      <c r="Q133" s="30"/>
      <c r="R133" s="30"/>
      <c r="S133" s="30"/>
      <c r="T133" s="7"/>
      <c r="U133" s="3"/>
      <c r="V133" s="3"/>
    </row>
    <row r="134" spans="1:22" ht="19.5" customHeight="1">
      <c r="A134" s="202"/>
      <c r="B134" s="202"/>
      <c r="C134" s="202"/>
      <c r="D134" s="22"/>
      <c r="E134" s="22"/>
      <c r="F134" s="22"/>
      <c r="G134" s="22"/>
      <c r="H134" s="22"/>
      <c r="I134" s="30"/>
      <c r="J134" s="30"/>
      <c r="K134" s="7"/>
      <c r="L134" s="7"/>
      <c r="M134" s="30"/>
      <c r="N134" s="30"/>
      <c r="O134" s="30"/>
      <c r="P134" s="30"/>
      <c r="Q134" s="30"/>
      <c r="R134" s="30"/>
      <c r="S134" s="30"/>
      <c r="T134" s="7"/>
      <c r="U134" s="3"/>
      <c r="V134" s="3"/>
    </row>
    <row r="135" spans="1:22" ht="19.5" customHeight="1">
      <c r="A135" s="202"/>
      <c r="B135" s="202"/>
      <c r="C135" s="202"/>
      <c r="D135" s="22"/>
      <c r="E135" s="22"/>
      <c r="F135" s="22"/>
      <c r="G135" s="22"/>
      <c r="H135" s="22"/>
      <c r="I135" s="30"/>
      <c r="J135" s="30"/>
      <c r="K135" s="7"/>
      <c r="L135" s="7"/>
      <c r="M135" s="30"/>
      <c r="N135" s="30"/>
      <c r="O135" s="30"/>
      <c r="P135" s="30"/>
      <c r="Q135" s="30"/>
      <c r="R135" s="30"/>
      <c r="S135" s="30"/>
      <c r="T135" s="7"/>
      <c r="U135" s="3"/>
      <c r="V135" s="3"/>
    </row>
    <row r="136" spans="1:22" ht="19.5" customHeight="1">
      <c r="A136" s="202"/>
      <c r="B136" s="202"/>
      <c r="C136" s="202"/>
      <c r="D136" s="22"/>
      <c r="E136" s="22"/>
      <c r="F136" s="22"/>
      <c r="G136" s="22"/>
      <c r="H136" s="22"/>
      <c r="I136" s="30"/>
      <c r="J136" s="30"/>
      <c r="K136" s="7"/>
      <c r="L136" s="7"/>
      <c r="M136" s="30"/>
      <c r="N136" s="30"/>
      <c r="O136" s="30"/>
      <c r="P136" s="30"/>
      <c r="Q136" s="30"/>
      <c r="R136" s="30"/>
      <c r="S136" s="30"/>
      <c r="T136" s="7"/>
      <c r="U136" s="3"/>
      <c r="V136" s="3"/>
    </row>
    <row r="137" spans="1:22" ht="30" customHeight="1">
      <c r="A137" s="202"/>
      <c r="B137" s="411"/>
      <c r="C137" s="22"/>
      <c r="E137" s="22"/>
      <c r="F137" s="22"/>
      <c r="G137" s="22"/>
      <c r="H137" s="22"/>
      <c r="I137" s="30"/>
      <c r="J137" s="30"/>
      <c r="K137" s="7"/>
      <c r="L137" s="7"/>
      <c r="M137" s="30"/>
      <c r="N137" s="30"/>
      <c r="O137" s="30"/>
      <c r="P137" s="30"/>
      <c r="Q137" s="30"/>
      <c r="R137" s="30"/>
      <c r="S137" s="30"/>
      <c r="T137" s="7"/>
      <c r="U137" s="3"/>
      <c r="V137" s="3"/>
    </row>
    <row r="138" spans="1:22" ht="19.5" customHeight="1">
      <c r="A138" s="202"/>
      <c r="B138" s="2"/>
      <c r="C138" s="411" t="s">
        <v>313</v>
      </c>
      <c r="D138" s="22" t="s">
        <v>246</v>
      </c>
      <c r="E138" s="22"/>
      <c r="F138" s="22"/>
      <c r="G138" s="22"/>
      <c r="H138" s="22"/>
      <c r="I138" s="30"/>
      <c r="J138" s="30"/>
      <c r="K138" s="7"/>
      <c r="L138" s="7"/>
      <c r="M138" s="30"/>
      <c r="N138" s="30"/>
      <c r="O138" s="30"/>
      <c r="P138" s="30"/>
      <c r="Q138" s="30"/>
      <c r="R138" s="30"/>
      <c r="S138" s="30"/>
      <c r="T138" s="7"/>
      <c r="U138" s="3"/>
      <c r="V138" s="3"/>
    </row>
    <row r="139" spans="1:22" ht="17.25" customHeight="1">
      <c r="A139" s="202"/>
      <c r="B139" s="411"/>
      <c r="C139" s="22"/>
      <c r="E139" s="22"/>
      <c r="F139" s="22"/>
      <c r="G139" s="22"/>
      <c r="H139" s="22"/>
      <c r="I139" s="30"/>
      <c r="J139" s="30"/>
      <c r="K139" s="7"/>
      <c r="L139" s="7"/>
      <c r="M139" s="30"/>
      <c r="N139" s="30"/>
      <c r="O139" s="30"/>
      <c r="P139" s="30"/>
      <c r="Q139" s="30"/>
      <c r="R139" s="30"/>
      <c r="S139" s="30"/>
      <c r="T139" s="7"/>
      <c r="U139" s="3"/>
      <c r="V139" s="3"/>
    </row>
    <row r="140" spans="1:22" ht="19.5" customHeight="1">
      <c r="A140" s="202"/>
      <c r="B140" s="411"/>
      <c r="C140" s="22"/>
      <c r="E140" s="22"/>
      <c r="F140" s="22"/>
      <c r="G140" s="22"/>
      <c r="H140" s="22"/>
      <c r="I140" s="30"/>
      <c r="J140" s="30"/>
      <c r="K140" s="7"/>
      <c r="L140" s="7"/>
      <c r="M140" s="30"/>
      <c r="N140" s="30"/>
      <c r="O140" s="30"/>
      <c r="P140" s="30"/>
      <c r="Q140" s="30"/>
      <c r="R140" s="30"/>
      <c r="S140" s="30"/>
      <c r="T140" s="7"/>
      <c r="U140" s="3"/>
      <c r="V140" s="3"/>
    </row>
    <row r="141" spans="1:22" ht="19.5" customHeight="1">
      <c r="A141" s="202"/>
      <c r="B141" s="411"/>
      <c r="C141" s="22"/>
      <c r="E141" s="22"/>
      <c r="F141" s="22"/>
      <c r="G141" s="22"/>
      <c r="H141" s="22"/>
      <c r="I141" s="30"/>
      <c r="J141" s="30"/>
      <c r="K141" s="7"/>
      <c r="L141" s="7"/>
      <c r="M141" s="30"/>
      <c r="N141" s="30"/>
      <c r="O141" s="30"/>
      <c r="P141" s="30"/>
      <c r="Q141" s="30"/>
      <c r="R141" s="30"/>
      <c r="S141" s="30"/>
      <c r="T141" s="7"/>
      <c r="U141" s="3"/>
      <c r="V141" s="3"/>
    </row>
    <row r="142" spans="1:22" ht="19.5" customHeight="1">
      <c r="A142" s="202"/>
      <c r="B142" s="2"/>
      <c r="C142" s="2"/>
      <c r="M142" s="185"/>
      <c r="P142" s="30"/>
      <c r="Q142" s="30"/>
      <c r="R142" s="30"/>
      <c r="S142" s="30"/>
      <c r="T142" s="7"/>
      <c r="U142" s="3"/>
      <c r="V142" s="3"/>
    </row>
    <row r="143" spans="1:22" ht="19.5" customHeight="1">
      <c r="A143" s="202"/>
      <c r="B143" s="2"/>
      <c r="C143" s="2"/>
      <c r="M143" s="185"/>
      <c r="P143" s="30"/>
      <c r="Q143" s="30"/>
      <c r="R143" s="30"/>
      <c r="S143" s="30"/>
      <c r="T143" s="7"/>
      <c r="U143" s="3"/>
      <c r="V143" s="3"/>
    </row>
    <row r="144" spans="1:22" ht="19.5">
      <c r="A144" s="2"/>
      <c r="B144" s="2"/>
      <c r="C144" s="2"/>
      <c r="E144" s="22"/>
      <c r="F144" s="22"/>
      <c r="G144" s="22"/>
      <c r="H144" s="22"/>
      <c r="I144" s="30"/>
      <c r="J144" s="30"/>
      <c r="K144" s="7"/>
      <c r="L144" s="7"/>
      <c r="M144" s="30"/>
      <c r="N144" s="30"/>
      <c r="O144" s="30"/>
      <c r="P144" s="30"/>
      <c r="Q144" s="30"/>
      <c r="R144" s="30"/>
      <c r="S144" s="30"/>
      <c r="T144" s="7"/>
      <c r="U144" s="3"/>
      <c r="V144" s="3"/>
    </row>
    <row r="145" spans="1:22" ht="19.5">
      <c r="A145" s="2"/>
      <c r="B145" s="2"/>
      <c r="C145" s="2"/>
      <c r="E145" s="22"/>
      <c r="F145" s="22"/>
      <c r="G145" s="22"/>
      <c r="H145" s="22"/>
      <c r="I145" s="30"/>
      <c r="J145" s="30"/>
      <c r="K145" s="7"/>
      <c r="L145" s="7"/>
      <c r="M145" s="30"/>
      <c r="N145" s="30"/>
      <c r="O145" s="30"/>
      <c r="P145" s="30"/>
      <c r="Q145" s="30"/>
      <c r="R145" s="30"/>
      <c r="S145" s="30"/>
      <c r="T145" s="7"/>
      <c r="U145" s="3"/>
      <c r="V145" s="3"/>
    </row>
    <row r="146" spans="1:22" ht="19.5">
      <c r="A146" s="2"/>
      <c r="B146" s="2"/>
      <c r="C146" s="2"/>
      <c r="E146" s="22"/>
      <c r="F146" s="22"/>
      <c r="G146" s="22"/>
      <c r="H146" s="22"/>
      <c r="I146" s="30"/>
      <c r="J146" s="30"/>
      <c r="K146" s="7"/>
      <c r="L146" s="7"/>
      <c r="M146" s="30"/>
      <c r="N146" s="30"/>
      <c r="O146" s="30"/>
      <c r="P146" s="30"/>
      <c r="Q146" s="30"/>
      <c r="R146" s="30"/>
      <c r="S146" s="30"/>
      <c r="T146" s="7"/>
      <c r="U146" s="3"/>
      <c r="V146" s="3"/>
    </row>
    <row r="147" spans="1:22" ht="15.75" customHeight="1">
      <c r="A147" s="202"/>
      <c r="B147" s="202"/>
      <c r="C147" s="202"/>
      <c r="E147" s="22"/>
      <c r="F147" s="22"/>
      <c r="G147" s="22"/>
      <c r="H147" s="22"/>
      <c r="I147" s="30"/>
      <c r="J147" s="30"/>
      <c r="K147" s="7"/>
      <c r="L147" s="7"/>
      <c r="M147" s="30"/>
      <c r="N147" s="30"/>
      <c r="O147" s="30"/>
      <c r="P147" s="30"/>
      <c r="Q147" s="30"/>
      <c r="R147" s="30"/>
      <c r="S147" s="30"/>
      <c r="T147" s="7"/>
      <c r="U147" s="3"/>
      <c r="V147" s="3"/>
    </row>
    <row r="148" spans="1:22" ht="19.5">
      <c r="A148" s="201">
        <v>2</v>
      </c>
      <c r="B148" s="201" t="s">
        <v>224</v>
      </c>
      <c r="C148" s="201"/>
      <c r="D148" s="22"/>
      <c r="E148" s="22"/>
      <c r="F148" s="22"/>
      <c r="G148" s="22"/>
      <c r="H148" s="22"/>
      <c r="I148" s="30"/>
      <c r="J148" s="30"/>
      <c r="K148" s="7"/>
      <c r="L148" s="7"/>
      <c r="M148" s="30"/>
      <c r="N148" s="30"/>
      <c r="O148" s="30"/>
      <c r="P148" s="30"/>
      <c r="Q148" s="30"/>
      <c r="R148" s="30"/>
      <c r="S148" s="30"/>
      <c r="T148" s="7"/>
      <c r="U148" s="3"/>
      <c r="V148" s="3"/>
    </row>
    <row r="149" spans="1:22" ht="19.5">
      <c r="A149" s="201"/>
      <c r="B149" s="201"/>
      <c r="C149" s="201"/>
      <c r="D149" s="22"/>
      <c r="E149" s="22"/>
      <c r="F149" s="22"/>
      <c r="G149" s="22"/>
      <c r="H149" s="22"/>
      <c r="I149" s="30"/>
      <c r="J149" s="30"/>
      <c r="K149" s="7"/>
      <c r="L149" s="7"/>
      <c r="M149" s="30"/>
      <c r="N149" s="30"/>
      <c r="O149" s="30"/>
      <c r="P149" s="30"/>
      <c r="Q149" s="30"/>
      <c r="R149" s="30"/>
      <c r="S149" s="30"/>
      <c r="T149" s="7"/>
      <c r="U149" s="3"/>
      <c r="V149" s="3"/>
    </row>
    <row r="150" spans="1:22" ht="19.5" customHeight="1">
      <c r="A150" s="202"/>
      <c r="B150" s="202"/>
      <c r="C150" s="202"/>
      <c r="D150" s="22"/>
      <c r="E150" s="22"/>
      <c r="F150" s="22"/>
      <c r="G150" s="22"/>
      <c r="H150" s="22"/>
      <c r="I150" s="30"/>
      <c r="J150" s="30"/>
      <c r="K150" s="7"/>
      <c r="L150" s="7"/>
      <c r="M150" s="30"/>
      <c r="N150" s="30"/>
      <c r="O150" s="30"/>
      <c r="P150" s="30"/>
      <c r="Q150" s="30"/>
      <c r="R150" s="30"/>
      <c r="S150" s="30"/>
      <c r="T150" s="7"/>
      <c r="U150" s="3"/>
      <c r="V150" s="3"/>
    </row>
    <row r="151" spans="1:22" ht="17.25" customHeight="1">
      <c r="A151" s="202"/>
      <c r="B151" s="202"/>
      <c r="C151" s="202"/>
      <c r="D151" s="22"/>
      <c r="E151" s="22"/>
      <c r="F151" s="22"/>
      <c r="G151" s="22"/>
      <c r="H151" s="22"/>
      <c r="I151" s="30"/>
      <c r="J151" s="30"/>
      <c r="K151" s="7"/>
      <c r="L151" s="7"/>
      <c r="M151" s="30"/>
      <c r="N151" s="30"/>
      <c r="O151" s="30"/>
      <c r="P151" s="30"/>
      <c r="Q151" s="30"/>
      <c r="R151" s="30"/>
      <c r="S151" s="30"/>
      <c r="T151" s="7"/>
      <c r="U151" s="3"/>
      <c r="V151" s="3"/>
    </row>
    <row r="152" spans="1:22" ht="17.25" customHeight="1">
      <c r="A152" s="202"/>
      <c r="B152" s="202"/>
      <c r="C152" s="202"/>
      <c r="D152" s="22"/>
      <c r="E152" s="22"/>
      <c r="F152" s="22"/>
      <c r="G152" s="22"/>
      <c r="H152" s="22"/>
      <c r="I152" s="30"/>
      <c r="J152" s="30"/>
      <c r="K152" s="7"/>
      <c r="L152" s="7"/>
      <c r="M152" s="30"/>
      <c r="N152" s="30"/>
      <c r="O152" s="30"/>
      <c r="P152" s="30"/>
      <c r="Q152" s="30"/>
      <c r="R152" s="30"/>
      <c r="S152" s="30"/>
      <c r="T152" s="7"/>
      <c r="U152" s="3"/>
      <c r="V152" s="3"/>
    </row>
    <row r="153" spans="1:22" ht="17.25" customHeight="1">
      <c r="A153" s="202"/>
      <c r="B153" s="202"/>
      <c r="C153" s="202"/>
      <c r="D153" s="22"/>
      <c r="E153" s="22"/>
      <c r="F153" s="22"/>
      <c r="G153" s="22"/>
      <c r="H153" s="22"/>
      <c r="I153" s="30"/>
      <c r="J153" s="30"/>
      <c r="K153" s="7"/>
      <c r="L153" s="7"/>
      <c r="M153" s="30"/>
      <c r="N153" s="30"/>
      <c r="O153" s="30"/>
      <c r="P153" s="30"/>
      <c r="Q153" s="30"/>
      <c r="R153" s="30"/>
      <c r="S153" s="30"/>
      <c r="T153" s="7"/>
      <c r="U153" s="3"/>
      <c r="V153" s="3"/>
    </row>
    <row r="154" spans="1:22" ht="19.5" customHeight="1">
      <c r="A154" s="202"/>
      <c r="B154" s="202"/>
      <c r="C154" s="202"/>
      <c r="D154" s="22"/>
      <c r="E154" s="22"/>
      <c r="F154" s="22"/>
      <c r="G154" s="22"/>
      <c r="H154" s="22"/>
      <c r="I154" s="30"/>
      <c r="J154" s="30"/>
      <c r="K154" s="390"/>
      <c r="L154" s="57"/>
      <c r="M154" s="390" t="s">
        <v>225</v>
      </c>
      <c r="N154" s="56"/>
      <c r="O154" s="390" t="s">
        <v>264</v>
      </c>
      <c r="P154" s="30"/>
      <c r="Q154" s="30"/>
      <c r="R154" s="30"/>
      <c r="S154" s="30"/>
      <c r="T154" s="7"/>
      <c r="U154" s="3"/>
      <c r="V154" s="3"/>
    </row>
    <row r="155" spans="1:22" ht="19.5" customHeight="1">
      <c r="A155" s="202"/>
      <c r="B155" s="202"/>
      <c r="C155" s="202"/>
      <c r="D155" s="22"/>
      <c r="E155" s="22"/>
      <c r="F155" s="22"/>
      <c r="G155" s="22"/>
      <c r="H155" s="22"/>
      <c r="I155" s="30"/>
      <c r="J155" s="30"/>
      <c r="K155" s="390" t="s">
        <v>248</v>
      </c>
      <c r="L155" s="57"/>
      <c r="M155" s="390" t="s">
        <v>211</v>
      </c>
      <c r="N155" s="56"/>
      <c r="O155" s="390" t="s">
        <v>240</v>
      </c>
      <c r="P155" s="30"/>
      <c r="Q155" s="30"/>
      <c r="R155" s="30"/>
      <c r="S155" s="30"/>
      <c r="T155" s="7"/>
      <c r="U155" s="3"/>
      <c r="V155" s="3"/>
    </row>
    <row r="156" spans="1:22" ht="19.5" customHeight="1">
      <c r="A156" s="202"/>
      <c r="B156" s="202"/>
      <c r="C156" s="202"/>
      <c r="D156" s="22"/>
      <c r="E156" s="22"/>
      <c r="F156" s="22"/>
      <c r="G156" s="22"/>
      <c r="H156" s="22"/>
      <c r="I156" s="30"/>
      <c r="J156" s="30"/>
      <c r="K156" s="415" t="s">
        <v>249</v>
      </c>
      <c r="L156" s="57"/>
      <c r="M156" s="390" t="s">
        <v>212</v>
      </c>
      <c r="N156" s="56"/>
      <c r="O156" s="390" t="s">
        <v>239</v>
      </c>
      <c r="P156" s="30"/>
      <c r="Q156" s="30"/>
      <c r="R156" s="30"/>
      <c r="S156" s="30"/>
      <c r="T156" s="7"/>
      <c r="U156" s="3"/>
      <c r="V156" s="3"/>
    </row>
    <row r="157" spans="1:22" ht="19.5" customHeight="1">
      <c r="A157" s="202"/>
      <c r="B157" s="202"/>
      <c r="C157" s="202"/>
      <c r="D157" s="22"/>
      <c r="E157" s="22"/>
      <c r="F157" s="22"/>
      <c r="G157" s="22"/>
      <c r="H157" s="22"/>
      <c r="I157" s="30"/>
      <c r="J157" s="30"/>
      <c r="K157" s="417" t="s">
        <v>2</v>
      </c>
      <c r="L157" s="57"/>
      <c r="M157" s="417" t="s">
        <v>2</v>
      </c>
      <c r="N157" s="56"/>
      <c r="O157" s="417" t="s">
        <v>2</v>
      </c>
      <c r="P157" s="30"/>
      <c r="Q157" s="30"/>
      <c r="R157" s="30"/>
      <c r="S157" s="30"/>
      <c r="T157" s="7"/>
      <c r="U157" s="3"/>
      <c r="V157" s="3"/>
    </row>
    <row r="158" spans="1:22" ht="19.5" customHeight="1">
      <c r="A158" s="202"/>
      <c r="B158" s="201" t="s">
        <v>68</v>
      </c>
      <c r="C158" s="201"/>
      <c r="D158" s="22"/>
      <c r="E158" s="22"/>
      <c r="F158" s="22"/>
      <c r="G158" s="22"/>
      <c r="H158" s="22"/>
      <c r="I158" s="30"/>
      <c r="J158" s="30"/>
      <c r="K158" s="7"/>
      <c r="L158" s="7"/>
      <c r="M158" s="30"/>
      <c r="N158" s="30"/>
      <c r="O158" s="30"/>
      <c r="P158" s="30"/>
      <c r="Q158" s="30"/>
      <c r="R158" s="30"/>
      <c r="S158" s="30"/>
      <c r="T158" s="7"/>
      <c r="U158" s="3"/>
      <c r="V158" s="3"/>
    </row>
    <row r="159" spans="1:22" ht="19.5">
      <c r="A159" s="202"/>
      <c r="B159" s="202" t="s">
        <v>265</v>
      </c>
      <c r="C159" s="202"/>
      <c r="D159" s="22"/>
      <c r="E159" s="22"/>
      <c r="F159" s="22"/>
      <c r="G159" s="22"/>
      <c r="H159" s="22"/>
      <c r="I159" s="30"/>
      <c r="J159" s="30"/>
      <c r="K159" s="7"/>
      <c r="L159" s="7"/>
      <c r="M159" s="30"/>
      <c r="N159" s="30"/>
      <c r="O159" s="30"/>
      <c r="P159" s="30"/>
      <c r="Q159" s="30"/>
      <c r="R159" s="30"/>
      <c r="S159" s="30"/>
      <c r="T159" s="7"/>
      <c r="U159" s="3"/>
      <c r="V159" s="3"/>
    </row>
    <row r="160" spans="1:22" ht="19.5" customHeight="1">
      <c r="A160" s="202"/>
      <c r="B160" s="202" t="s">
        <v>266</v>
      </c>
      <c r="C160" s="202"/>
      <c r="D160" s="22"/>
      <c r="E160" s="22"/>
      <c r="F160" s="22"/>
      <c r="G160" s="22"/>
      <c r="H160" s="22"/>
      <c r="I160" s="30"/>
      <c r="J160" s="30"/>
      <c r="K160" s="94">
        <v>5372000</v>
      </c>
      <c r="L160" s="7"/>
      <c r="M160" s="94">
        <v>25023000</v>
      </c>
      <c r="N160" s="7"/>
      <c r="O160" s="94">
        <f aca="true" t="shared" si="0" ref="O160:O167">K160+M160</f>
        <v>30395000</v>
      </c>
      <c r="P160" s="30"/>
      <c r="Q160" s="30"/>
      <c r="R160" s="30"/>
      <c r="S160" s="30"/>
      <c r="T160" s="7"/>
      <c r="U160" s="3"/>
      <c r="V160" s="3"/>
    </row>
    <row r="161" spans="1:22" ht="19.5" customHeight="1">
      <c r="A161" s="202"/>
      <c r="B161" s="202" t="s">
        <v>267</v>
      </c>
      <c r="C161" s="202"/>
      <c r="D161" s="22"/>
      <c r="E161" s="22"/>
      <c r="F161" s="22"/>
      <c r="G161" s="22"/>
      <c r="H161" s="22"/>
      <c r="I161" s="30"/>
      <c r="J161" s="30"/>
      <c r="K161" s="94">
        <v>30387000</v>
      </c>
      <c r="L161" s="7"/>
      <c r="M161" s="191">
        <v>-30387000</v>
      </c>
      <c r="N161" s="7"/>
      <c r="O161" s="98">
        <f t="shared" si="0"/>
        <v>0</v>
      </c>
      <c r="P161" s="30"/>
      <c r="Q161" s="30"/>
      <c r="R161" s="30"/>
      <c r="S161" s="30"/>
      <c r="T161" s="7"/>
      <c r="U161" s="3"/>
      <c r="V161" s="3"/>
    </row>
    <row r="162" spans="1:22" ht="19.5" customHeight="1">
      <c r="A162" s="202"/>
      <c r="B162" s="202" t="s">
        <v>268</v>
      </c>
      <c r="C162" s="202"/>
      <c r="D162" s="22"/>
      <c r="E162" s="22"/>
      <c r="F162" s="22"/>
      <c r="G162" s="22"/>
      <c r="H162" s="22"/>
      <c r="I162" s="30"/>
      <c r="J162" s="30"/>
      <c r="K162" s="98">
        <v>0</v>
      </c>
      <c r="L162" s="7"/>
      <c r="M162" s="191">
        <v>37140000</v>
      </c>
      <c r="N162" s="7"/>
      <c r="O162" s="94">
        <f t="shared" si="0"/>
        <v>37140000</v>
      </c>
      <c r="P162" s="30"/>
      <c r="Q162" s="30"/>
      <c r="R162" s="30"/>
      <c r="S162" s="30"/>
      <c r="T162" s="7"/>
      <c r="U162" s="3"/>
      <c r="V162" s="3"/>
    </row>
    <row r="163" spans="1:22" ht="19.5" customHeight="1">
      <c r="A163" s="202"/>
      <c r="B163" s="202" t="s">
        <v>269</v>
      </c>
      <c r="C163" s="202"/>
      <c r="D163" s="22"/>
      <c r="E163" s="22"/>
      <c r="F163" s="22"/>
      <c r="G163" s="22"/>
      <c r="H163" s="22"/>
      <c r="I163" s="30"/>
      <c r="J163" s="30"/>
      <c r="K163" s="94">
        <v>4000000</v>
      </c>
      <c r="L163" s="7"/>
      <c r="M163" s="191">
        <v>-4000000</v>
      </c>
      <c r="N163" s="7"/>
      <c r="O163" s="98">
        <f t="shared" si="0"/>
        <v>0</v>
      </c>
      <c r="P163" s="30"/>
      <c r="Q163" s="30"/>
      <c r="R163" s="30"/>
      <c r="S163" s="30"/>
      <c r="T163" s="7"/>
      <c r="U163" s="3"/>
      <c r="V163" s="3"/>
    </row>
    <row r="164" spans="1:22" ht="19.5" customHeight="1">
      <c r="A164" s="202"/>
      <c r="B164" s="202" t="s">
        <v>322</v>
      </c>
      <c r="C164" s="202"/>
      <c r="D164" s="22"/>
      <c r="E164" s="22"/>
      <c r="F164" s="22"/>
      <c r="G164" s="22"/>
      <c r="H164" s="22"/>
      <c r="I164" s="30"/>
      <c r="J164" s="30"/>
      <c r="K164" s="94">
        <v>1138608000</v>
      </c>
      <c r="L164" s="7"/>
      <c r="M164" s="191">
        <v>-100588000</v>
      </c>
      <c r="N164" s="7"/>
      <c r="O164" s="94">
        <f t="shared" si="0"/>
        <v>1038020000</v>
      </c>
      <c r="P164" s="30"/>
      <c r="Q164" s="30"/>
      <c r="R164" s="30"/>
      <c r="S164" s="30"/>
      <c r="T164" s="7"/>
      <c r="U164" s="3"/>
      <c r="V164" s="3"/>
    </row>
    <row r="165" spans="1:22" ht="19.5" customHeight="1">
      <c r="A165" s="202"/>
      <c r="B165" s="202" t="s">
        <v>270</v>
      </c>
      <c r="C165" s="202"/>
      <c r="D165" s="22"/>
      <c r="E165" s="22"/>
      <c r="F165" s="22"/>
      <c r="G165" s="22"/>
      <c r="H165" s="22"/>
      <c r="I165" s="30"/>
      <c r="J165" s="30"/>
      <c r="K165" s="94">
        <v>30789000</v>
      </c>
      <c r="L165" s="7"/>
      <c r="M165" s="191">
        <v>345000</v>
      </c>
      <c r="N165" s="7"/>
      <c r="O165" s="94">
        <f t="shared" si="0"/>
        <v>31134000</v>
      </c>
      <c r="P165" s="30"/>
      <c r="Q165" s="30"/>
      <c r="R165" s="30"/>
      <c r="S165" s="30"/>
      <c r="T165" s="7"/>
      <c r="U165" s="3"/>
      <c r="V165" s="3"/>
    </row>
    <row r="166" spans="1:22" ht="19.5" customHeight="1">
      <c r="A166" s="202"/>
      <c r="B166" s="202" t="s">
        <v>273</v>
      </c>
      <c r="C166" s="202"/>
      <c r="D166" s="22"/>
      <c r="E166" s="22"/>
      <c r="F166" s="22"/>
      <c r="G166" s="22"/>
      <c r="H166" s="22"/>
      <c r="I166" s="30"/>
      <c r="J166" s="30"/>
      <c r="K166" s="93">
        <v>26429000</v>
      </c>
      <c r="L166" s="7"/>
      <c r="M166" s="191">
        <v>2948000</v>
      </c>
      <c r="N166" s="7"/>
      <c r="O166" s="94">
        <f t="shared" si="0"/>
        <v>29377000</v>
      </c>
      <c r="P166" s="30"/>
      <c r="Q166" s="30"/>
      <c r="R166" s="30"/>
      <c r="S166" s="30"/>
      <c r="T166" s="7"/>
      <c r="U166" s="3"/>
      <c r="V166" s="3"/>
    </row>
    <row r="167" spans="1:22" ht="19.5" customHeight="1">
      <c r="A167" s="202"/>
      <c r="B167" s="202" t="s">
        <v>274</v>
      </c>
      <c r="C167" s="202"/>
      <c r="D167" s="22"/>
      <c r="E167" s="22"/>
      <c r="F167" s="22"/>
      <c r="G167" s="22"/>
      <c r="H167" s="22"/>
      <c r="I167" s="30"/>
      <c r="J167" s="30"/>
      <c r="K167" s="93">
        <v>58484000</v>
      </c>
      <c r="L167" s="7"/>
      <c r="M167" s="191">
        <v>-11795000</v>
      </c>
      <c r="N167" s="7"/>
      <c r="O167" s="94">
        <f t="shared" si="0"/>
        <v>46689000</v>
      </c>
      <c r="P167" s="30"/>
      <c r="Q167" s="30"/>
      <c r="R167" s="30"/>
      <c r="S167" s="30"/>
      <c r="T167" s="7"/>
      <c r="U167" s="3"/>
      <c r="V167" s="3"/>
    </row>
    <row r="168" spans="1:22" ht="19.5" customHeight="1">
      <c r="A168" s="202"/>
      <c r="B168" s="202" t="s">
        <v>265</v>
      </c>
      <c r="C168" s="202"/>
      <c r="D168" s="22"/>
      <c r="E168" s="22"/>
      <c r="F168" s="22"/>
      <c r="G168" s="22"/>
      <c r="H168" s="22"/>
      <c r="I168" s="30"/>
      <c r="J168" s="30"/>
      <c r="K168" s="93"/>
      <c r="L168" s="7"/>
      <c r="M168" s="162"/>
      <c r="N168" s="7"/>
      <c r="O168" s="94"/>
      <c r="P168" s="30"/>
      <c r="Q168" s="30"/>
      <c r="R168" s="30"/>
      <c r="S168" s="30"/>
      <c r="T168" s="7"/>
      <c r="U168" s="3"/>
      <c r="V168" s="3"/>
    </row>
    <row r="169" spans="1:22" ht="19.5" customHeight="1">
      <c r="A169" s="202"/>
      <c r="B169" s="203" t="s">
        <v>272</v>
      </c>
      <c r="C169" s="203"/>
      <c r="D169" s="37"/>
      <c r="E169" s="37"/>
      <c r="F169" s="37"/>
      <c r="G169" s="37"/>
      <c r="H169" s="37"/>
      <c r="I169" s="30"/>
      <c r="J169" s="30"/>
      <c r="K169" s="93">
        <v>275796000</v>
      </c>
      <c r="L169" s="7"/>
      <c r="M169" s="147">
        <f>M160+M163+M164++M165-M166-M167</f>
        <v>-70373000</v>
      </c>
      <c r="N169" s="7"/>
      <c r="O169" s="94">
        <f>K169+M169</f>
        <v>205423000</v>
      </c>
      <c r="P169" s="30"/>
      <c r="Q169" s="30"/>
      <c r="R169" s="30"/>
      <c r="S169" s="30"/>
      <c r="T169" s="7"/>
      <c r="U169" s="3"/>
      <c r="V169" s="3"/>
    </row>
    <row r="170" spans="1:22" ht="19.5" customHeight="1">
      <c r="A170" s="202"/>
      <c r="B170" s="202" t="s">
        <v>265</v>
      </c>
      <c r="C170" s="203"/>
      <c r="D170" s="37"/>
      <c r="E170" s="37"/>
      <c r="F170" s="37"/>
      <c r="G170" s="37"/>
      <c r="H170" s="37"/>
      <c r="I170" s="30"/>
      <c r="J170" s="30"/>
      <c r="K170" s="93"/>
      <c r="L170" s="7"/>
      <c r="M170" s="147"/>
      <c r="N170" s="7"/>
      <c r="O170" s="93"/>
      <c r="P170" s="30"/>
      <c r="Q170" s="30"/>
      <c r="R170" s="30"/>
      <c r="S170" s="30"/>
      <c r="T170" s="7"/>
      <c r="U170" s="3"/>
      <c r="V170" s="3"/>
    </row>
    <row r="171" spans="1:22" ht="19.5" customHeight="1" thickBot="1">
      <c r="A171" s="202"/>
      <c r="B171" s="202" t="s">
        <v>271</v>
      </c>
      <c r="C171" s="202"/>
      <c r="D171" s="22"/>
      <c r="E171" s="22"/>
      <c r="F171" s="22"/>
      <c r="G171" s="22"/>
      <c r="H171" s="22"/>
      <c r="I171" s="30"/>
      <c r="J171" s="30"/>
      <c r="K171" s="368">
        <v>0</v>
      </c>
      <c r="L171" s="412"/>
      <c r="M171" s="437">
        <v>6753000</v>
      </c>
      <c r="N171" s="412"/>
      <c r="O171" s="161">
        <f>K171+M171</f>
        <v>6753000</v>
      </c>
      <c r="P171" s="30"/>
      <c r="Q171" s="30"/>
      <c r="R171" s="30"/>
      <c r="S171" s="30"/>
      <c r="T171" s="7"/>
      <c r="U171" s="3"/>
      <c r="V171" s="3"/>
    </row>
    <row r="172" spans="1:22" ht="19.5" customHeight="1" thickTop="1">
      <c r="A172" s="202"/>
      <c r="B172" s="202"/>
      <c r="C172" s="202"/>
      <c r="D172" s="22"/>
      <c r="E172" s="22"/>
      <c r="F172" s="22"/>
      <c r="G172" s="22"/>
      <c r="H172" s="22"/>
      <c r="I172" s="30"/>
      <c r="J172" s="30"/>
      <c r="K172" s="7"/>
      <c r="L172" s="7"/>
      <c r="M172" s="7"/>
      <c r="N172" s="7"/>
      <c r="O172" s="7"/>
      <c r="P172" s="30"/>
      <c r="Q172" s="30"/>
      <c r="R172" s="30"/>
      <c r="S172" s="30"/>
      <c r="T172" s="7"/>
      <c r="U172" s="3"/>
      <c r="V172" s="3"/>
    </row>
    <row r="173" spans="1:22" ht="19.5" customHeight="1">
      <c r="A173" s="202"/>
      <c r="B173" s="202"/>
      <c r="C173" s="202"/>
      <c r="D173" s="22"/>
      <c r="E173" s="22"/>
      <c r="F173" s="22"/>
      <c r="G173" s="22"/>
      <c r="H173" s="22"/>
      <c r="I173" s="30"/>
      <c r="J173" s="30"/>
      <c r="K173" s="7"/>
      <c r="L173" s="7"/>
      <c r="M173" s="7"/>
      <c r="N173" s="7"/>
      <c r="O173" s="7"/>
      <c r="P173" s="30"/>
      <c r="Q173" s="30"/>
      <c r="R173" s="30"/>
      <c r="S173" s="30"/>
      <c r="T173" s="7"/>
      <c r="U173" s="3"/>
      <c r="V173" s="3"/>
    </row>
    <row r="174" spans="1:20" s="3" customFormat="1" ht="19.5" customHeight="1">
      <c r="A174" s="201">
        <v>3</v>
      </c>
      <c r="B174" s="572" t="s">
        <v>142</v>
      </c>
      <c r="C174" s="572"/>
      <c r="D174" s="572"/>
      <c r="E174" s="572"/>
      <c r="F174" s="572"/>
      <c r="G174" s="572"/>
      <c r="H174" s="572"/>
      <c r="I174" s="572"/>
      <c r="J174" s="572"/>
      <c r="K174" s="572"/>
      <c r="L174" s="572"/>
      <c r="M174" s="572"/>
      <c r="N174" s="572"/>
      <c r="O174" s="572"/>
      <c r="P174" s="27"/>
      <c r="Q174" s="27"/>
      <c r="R174" s="30"/>
      <c r="S174" s="30"/>
      <c r="T174" s="7"/>
    </row>
    <row r="175" spans="1:20" s="3" customFormat="1" ht="19.5" customHeight="1">
      <c r="A175" s="201"/>
      <c r="B175" s="572"/>
      <c r="C175" s="572"/>
      <c r="D175" s="572"/>
      <c r="E175" s="572"/>
      <c r="F175" s="572"/>
      <c r="G175" s="572"/>
      <c r="H175" s="572"/>
      <c r="I175" s="572"/>
      <c r="J175" s="572"/>
      <c r="K175" s="572"/>
      <c r="L175" s="572"/>
      <c r="M175" s="572"/>
      <c r="N175" s="572"/>
      <c r="O175" s="572"/>
      <c r="P175" s="27"/>
      <c r="Q175" s="27"/>
      <c r="R175" s="30"/>
      <c r="S175" s="30"/>
      <c r="T175" s="7"/>
    </row>
    <row r="176" spans="1:20" s="3" customFormat="1" ht="19.5" customHeight="1">
      <c r="A176" s="202"/>
      <c r="B176" s="202"/>
      <c r="C176" s="202"/>
      <c r="E176" s="22"/>
      <c r="F176" s="22"/>
      <c r="G176" s="22"/>
      <c r="H176" s="22"/>
      <c r="I176" s="30"/>
      <c r="J176" s="30"/>
      <c r="K176" s="7"/>
      <c r="L176" s="7"/>
      <c r="M176" s="30"/>
      <c r="N176" s="30"/>
      <c r="O176" s="30"/>
      <c r="P176" s="30"/>
      <c r="Q176" s="30"/>
      <c r="R176" s="30"/>
      <c r="S176" s="30"/>
      <c r="T176" s="7"/>
    </row>
    <row r="177" spans="1:20" s="3" customFormat="1" ht="19.5" customHeight="1">
      <c r="A177" s="202"/>
      <c r="B177" s="202"/>
      <c r="C177" s="202"/>
      <c r="D177" s="31"/>
      <c r="E177" s="22"/>
      <c r="F177" s="22"/>
      <c r="G177" s="22"/>
      <c r="H177" s="22"/>
      <c r="I177" s="30"/>
      <c r="J177" s="30"/>
      <c r="K177" s="7"/>
      <c r="L177" s="7"/>
      <c r="M177" s="30"/>
      <c r="N177" s="30"/>
      <c r="O177" s="30"/>
      <c r="P177" s="30"/>
      <c r="Q177" s="30"/>
      <c r="R177" s="30"/>
      <c r="S177" s="30"/>
      <c r="T177" s="7"/>
    </row>
    <row r="178" spans="1:20" s="3" customFormat="1" ht="19.5" customHeight="1">
      <c r="A178" s="202"/>
      <c r="B178" s="202"/>
      <c r="C178" s="202"/>
      <c r="D178" s="31"/>
      <c r="E178" s="22"/>
      <c r="F178" s="22"/>
      <c r="G178" s="22"/>
      <c r="H178" s="22"/>
      <c r="I178" s="30"/>
      <c r="J178" s="30"/>
      <c r="K178" s="7"/>
      <c r="L178" s="7"/>
      <c r="M178" s="30"/>
      <c r="N178" s="30"/>
      <c r="O178" s="30"/>
      <c r="P178" s="30"/>
      <c r="Q178" s="30"/>
      <c r="R178" s="30"/>
      <c r="S178" s="30"/>
      <c r="T178" s="7"/>
    </row>
    <row r="179" spans="1:20" s="3" customFormat="1" ht="19.5" customHeight="1">
      <c r="A179" s="202"/>
      <c r="B179" s="202"/>
      <c r="C179" s="202"/>
      <c r="D179" s="24"/>
      <c r="E179" s="24"/>
      <c r="F179" s="24"/>
      <c r="G179" s="24"/>
      <c r="H179" s="24"/>
      <c r="I179" s="24"/>
      <c r="J179" s="24"/>
      <c r="K179" s="24"/>
      <c r="L179" s="24"/>
      <c r="M179" s="27"/>
      <c r="N179" s="27"/>
      <c r="O179" s="27"/>
      <c r="P179" s="27"/>
      <c r="Q179" s="27"/>
      <c r="R179" s="30"/>
      <c r="S179" s="30"/>
      <c r="T179" s="7"/>
    </row>
    <row r="180" spans="1:20" s="3" customFormat="1" ht="19.5" customHeight="1">
      <c r="A180" s="202"/>
      <c r="B180" s="202"/>
      <c r="C180" s="202"/>
      <c r="D180" s="24"/>
      <c r="E180" s="24"/>
      <c r="F180" s="24"/>
      <c r="G180" s="24"/>
      <c r="H180" s="24"/>
      <c r="I180" s="24"/>
      <c r="J180" s="24"/>
      <c r="K180" s="24"/>
      <c r="L180" s="24"/>
      <c r="M180" s="27"/>
      <c r="N180" s="27"/>
      <c r="O180" s="27"/>
      <c r="P180" s="27"/>
      <c r="Q180" s="27"/>
      <c r="R180" s="30"/>
      <c r="S180" s="30"/>
      <c r="T180" s="7"/>
    </row>
    <row r="181" spans="1:20" s="3" customFormat="1" ht="19.5" customHeight="1">
      <c r="A181" s="201">
        <v>4</v>
      </c>
      <c r="B181" s="201" t="s">
        <v>101</v>
      </c>
      <c r="C181" s="201"/>
      <c r="E181" s="24"/>
      <c r="F181" s="24"/>
      <c r="G181" s="24"/>
      <c r="H181" s="24"/>
      <c r="I181" s="24"/>
      <c r="J181" s="24"/>
      <c r="K181" s="24"/>
      <c r="L181" s="24"/>
      <c r="M181" s="27"/>
      <c r="N181" s="27"/>
      <c r="O181" s="27"/>
      <c r="P181" s="27"/>
      <c r="Q181" s="27"/>
      <c r="R181" s="30"/>
      <c r="S181" s="30"/>
      <c r="T181" s="7"/>
    </row>
    <row r="182" spans="1:20" s="3" customFormat="1" ht="19.5" customHeight="1">
      <c r="A182" s="201"/>
      <c r="B182" s="201"/>
      <c r="C182" s="201"/>
      <c r="D182" s="28"/>
      <c r="E182" s="24"/>
      <c r="F182" s="24"/>
      <c r="G182" s="24"/>
      <c r="H182" s="24"/>
      <c r="I182" s="24"/>
      <c r="J182" s="24"/>
      <c r="K182" s="24"/>
      <c r="L182" s="24"/>
      <c r="M182" s="27"/>
      <c r="N182" s="27"/>
      <c r="O182" s="27"/>
      <c r="P182" s="27"/>
      <c r="Q182" s="27"/>
      <c r="R182" s="30"/>
      <c r="S182" s="30"/>
      <c r="T182" s="7"/>
    </row>
    <row r="183" spans="1:20" s="3" customFormat="1" ht="19.5" customHeight="1">
      <c r="A183" s="202"/>
      <c r="B183" s="202"/>
      <c r="C183" s="202"/>
      <c r="D183" s="22"/>
      <c r="E183" s="24"/>
      <c r="F183" s="24"/>
      <c r="G183" s="24"/>
      <c r="H183" s="24"/>
      <c r="I183" s="24"/>
      <c r="J183" s="24"/>
      <c r="K183" s="24"/>
      <c r="L183" s="24"/>
      <c r="M183" s="27"/>
      <c r="N183" s="27"/>
      <c r="O183" s="27"/>
      <c r="P183" s="27"/>
      <c r="Q183" s="27"/>
      <c r="R183" s="30"/>
      <c r="S183" s="30"/>
      <c r="T183" s="7"/>
    </row>
    <row r="184" spans="1:20" s="3" customFormat="1" ht="19.5" customHeight="1">
      <c r="A184" s="202"/>
      <c r="B184" s="202"/>
      <c r="C184" s="202"/>
      <c r="D184" s="22"/>
      <c r="E184" s="24"/>
      <c r="F184" s="24"/>
      <c r="G184" s="24"/>
      <c r="H184" s="24"/>
      <c r="I184" s="24"/>
      <c r="J184" s="24"/>
      <c r="K184" s="24"/>
      <c r="L184" s="24"/>
      <c r="M184" s="27"/>
      <c r="N184" s="27"/>
      <c r="O184" s="27"/>
      <c r="P184" s="27"/>
      <c r="Q184" s="27"/>
      <c r="R184" s="30"/>
      <c r="S184" s="30"/>
      <c r="T184" s="7"/>
    </row>
    <row r="185" spans="1:20" s="3" customFormat="1" ht="19.5" customHeight="1">
      <c r="A185" s="202"/>
      <c r="B185" s="202"/>
      <c r="C185" s="202"/>
      <c r="D185" s="22"/>
      <c r="E185" s="24"/>
      <c r="F185" s="24"/>
      <c r="G185" s="24"/>
      <c r="H185" s="24"/>
      <c r="I185" s="24"/>
      <c r="J185" s="24"/>
      <c r="K185" s="24"/>
      <c r="L185" s="24"/>
      <c r="M185" s="27"/>
      <c r="N185" s="27"/>
      <c r="O185" s="27"/>
      <c r="P185" s="27"/>
      <c r="Q185" s="27"/>
      <c r="R185" s="30"/>
      <c r="S185" s="30"/>
      <c r="T185" s="7"/>
    </row>
    <row r="186" spans="1:20" s="3" customFormat="1" ht="19.5" customHeight="1">
      <c r="A186" s="201">
        <v>5</v>
      </c>
      <c r="B186" s="201" t="s">
        <v>50</v>
      </c>
      <c r="C186" s="201"/>
      <c r="E186" s="24"/>
      <c r="F186" s="24"/>
      <c r="G186" s="24"/>
      <c r="H186" s="24"/>
      <c r="I186" s="24"/>
      <c r="J186" s="24"/>
      <c r="K186" s="24"/>
      <c r="L186" s="24"/>
      <c r="M186" s="27"/>
      <c r="N186" s="27"/>
      <c r="O186" s="27"/>
      <c r="P186" s="27"/>
      <c r="Q186" s="27"/>
      <c r="R186" s="27"/>
      <c r="S186" s="27"/>
      <c r="T186" s="24"/>
    </row>
    <row r="187" spans="1:20" s="3" customFormat="1" ht="19.5" customHeight="1">
      <c r="A187" s="201"/>
      <c r="B187" s="201"/>
      <c r="C187" s="201"/>
      <c r="D187" s="22"/>
      <c r="H187" s="24"/>
      <c r="I187" s="24"/>
      <c r="J187" s="24"/>
      <c r="K187" s="24"/>
      <c r="L187" s="24"/>
      <c r="M187" s="27"/>
      <c r="N187" s="27"/>
      <c r="O187" s="27"/>
      <c r="P187" s="27"/>
      <c r="Q187" s="27"/>
      <c r="R187" s="30"/>
      <c r="S187" s="30"/>
      <c r="T187" s="7"/>
    </row>
    <row r="188" spans="1:20" s="3" customFormat="1" ht="19.5" customHeight="1">
      <c r="A188" s="202"/>
      <c r="B188" s="202"/>
      <c r="C188" s="202"/>
      <c r="E188" s="24"/>
      <c r="F188" s="24"/>
      <c r="G188" s="24"/>
      <c r="R188" s="27"/>
      <c r="S188" s="27"/>
      <c r="T188" s="24"/>
    </row>
    <row r="189" spans="1:20" s="3" customFormat="1" ht="19.5" customHeight="1">
      <c r="A189" s="202"/>
      <c r="B189" s="202"/>
      <c r="C189" s="202"/>
      <c r="E189" s="24"/>
      <c r="F189" s="24"/>
      <c r="G189" s="24"/>
      <c r="R189" s="27"/>
      <c r="S189" s="27"/>
      <c r="T189" s="24"/>
    </row>
    <row r="190" spans="1:20" s="3" customFormat="1" ht="19.5" customHeight="1">
      <c r="A190" s="202"/>
      <c r="B190" s="202"/>
      <c r="C190" s="202"/>
      <c r="E190" s="24"/>
      <c r="F190" s="24"/>
      <c r="G190" s="24"/>
      <c r="R190" s="27"/>
      <c r="S190" s="27"/>
      <c r="T190" s="24"/>
    </row>
    <row r="191" spans="1:20" s="3" customFormat="1" ht="19.5" customHeight="1">
      <c r="A191" s="201">
        <v>6</v>
      </c>
      <c r="B191" s="201" t="s">
        <v>51</v>
      </c>
      <c r="C191" s="201"/>
      <c r="E191" s="24"/>
      <c r="F191" s="24"/>
      <c r="G191" s="24"/>
      <c r="H191" s="24"/>
      <c r="I191" s="24"/>
      <c r="J191" s="24"/>
      <c r="K191" s="24"/>
      <c r="L191" s="24"/>
      <c r="M191" s="27"/>
      <c r="N191" s="27"/>
      <c r="O191" s="27"/>
      <c r="P191" s="27"/>
      <c r="Q191" s="27"/>
      <c r="R191" s="27"/>
      <c r="S191" s="27"/>
      <c r="T191" s="24"/>
    </row>
    <row r="192" spans="1:20" s="3" customFormat="1" ht="19.5" customHeight="1">
      <c r="A192" s="201" t="s">
        <v>8</v>
      </c>
      <c r="B192" s="201"/>
      <c r="C192" s="201"/>
      <c r="D192" s="28"/>
      <c r="E192" s="24"/>
      <c r="F192" s="24"/>
      <c r="G192" s="24"/>
      <c r="H192" s="24"/>
      <c r="I192" s="24"/>
      <c r="J192" s="24"/>
      <c r="K192" s="24"/>
      <c r="L192" s="24"/>
      <c r="M192" s="27"/>
      <c r="N192" s="27"/>
      <c r="O192" s="27"/>
      <c r="P192" s="27"/>
      <c r="Q192" s="27"/>
      <c r="R192" s="27"/>
      <c r="S192" s="27"/>
      <c r="T192" s="24"/>
    </row>
    <row r="193" spans="1:20" s="3" customFormat="1" ht="19.5" customHeight="1">
      <c r="A193" s="201"/>
      <c r="B193" s="201"/>
      <c r="C193" s="201"/>
      <c r="D193" s="28"/>
      <c r="E193" s="24"/>
      <c r="F193" s="24"/>
      <c r="G193" s="24"/>
      <c r="H193" s="24"/>
      <c r="I193" s="24"/>
      <c r="J193" s="24"/>
      <c r="K193" s="24"/>
      <c r="L193" s="24"/>
      <c r="M193" s="27"/>
      <c r="N193" s="27"/>
      <c r="O193" s="27"/>
      <c r="P193" s="27"/>
      <c r="Q193" s="27"/>
      <c r="R193" s="27"/>
      <c r="S193" s="27"/>
      <c r="T193" s="24"/>
    </row>
    <row r="194" spans="1:20" s="3" customFormat="1" ht="19.5" customHeight="1">
      <c r="A194" s="202"/>
      <c r="B194" s="202"/>
      <c r="C194" s="202"/>
      <c r="R194" s="27"/>
      <c r="S194" s="27"/>
      <c r="T194" s="24"/>
    </row>
    <row r="195" spans="1:20" s="3" customFormat="1" ht="19.5" customHeight="1">
      <c r="A195" s="202"/>
      <c r="B195" s="202"/>
      <c r="C195" s="202"/>
      <c r="R195" s="27"/>
      <c r="S195" s="27"/>
      <c r="T195" s="24"/>
    </row>
    <row r="196" spans="1:17" s="3" customFormat="1" ht="19.5" customHeight="1">
      <c r="A196" s="201"/>
      <c r="B196" s="201"/>
      <c r="C196" s="201"/>
      <c r="D196" s="24"/>
      <c r="E196" s="24"/>
      <c r="F196" s="24"/>
      <c r="G196" s="24"/>
      <c r="H196" s="24"/>
      <c r="I196" s="24"/>
      <c r="J196" s="24"/>
      <c r="K196" s="24"/>
      <c r="L196" s="24"/>
      <c r="M196" s="27"/>
      <c r="N196" s="27"/>
      <c r="O196" s="27"/>
      <c r="P196" s="27"/>
      <c r="Q196" s="27"/>
    </row>
    <row r="197" spans="1:20" s="3" customFormat="1" ht="19.5" customHeight="1">
      <c r="A197" s="201">
        <v>7</v>
      </c>
      <c r="B197" s="201" t="s">
        <v>121</v>
      </c>
      <c r="C197" s="201"/>
      <c r="E197" s="33"/>
      <c r="F197" s="22"/>
      <c r="G197" s="22"/>
      <c r="H197" s="22"/>
      <c r="I197" s="30"/>
      <c r="J197" s="30"/>
      <c r="K197" s="7"/>
      <c r="R197" s="27"/>
      <c r="S197" s="27"/>
      <c r="T197" s="24"/>
    </row>
    <row r="198" spans="1:20" s="3" customFormat="1" ht="19.5" customHeight="1">
      <c r="A198" s="201"/>
      <c r="B198" s="201"/>
      <c r="C198" s="201"/>
      <c r="D198" s="32" t="s">
        <v>14</v>
      </c>
      <c r="E198" s="33"/>
      <c r="F198" s="22"/>
      <c r="G198" s="22"/>
      <c r="H198" s="22"/>
      <c r="I198" s="30"/>
      <c r="J198" s="30"/>
      <c r="K198" s="7"/>
      <c r="R198" s="27"/>
      <c r="S198" s="27"/>
      <c r="T198" s="24"/>
    </row>
    <row r="199" spans="1:20" s="3" customFormat="1" ht="19.5" customHeight="1">
      <c r="A199" s="203"/>
      <c r="B199" s="203"/>
      <c r="C199" s="203"/>
      <c r="D199" s="21"/>
      <c r="R199" s="27"/>
      <c r="S199" s="27"/>
      <c r="T199" s="24"/>
    </row>
    <row r="200" spans="1:20" s="3" customFormat="1" ht="19.5" customHeight="1">
      <c r="A200" s="203"/>
      <c r="B200" s="203"/>
      <c r="C200" s="203"/>
      <c r="D200" s="21"/>
      <c r="R200" s="27"/>
      <c r="S200" s="27"/>
      <c r="T200" s="24"/>
    </row>
    <row r="201" spans="1:20" s="3" customFormat="1" ht="19.5" customHeight="1">
      <c r="A201" s="203"/>
      <c r="B201" s="203"/>
      <c r="C201" s="203"/>
      <c r="D201" s="21"/>
      <c r="R201" s="27"/>
      <c r="S201" s="27"/>
      <c r="T201" s="24"/>
    </row>
    <row r="202" spans="1:20" s="3" customFormat="1" ht="19.5" customHeight="1">
      <c r="A202" s="203"/>
      <c r="B202" s="21" t="s">
        <v>196</v>
      </c>
      <c r="C202" s="21"/>
      <c r="K202" s="68"/>
      <c r="O202" s="68"/>
      <c r="Q202" s="70"/>
      <c r="R202" s="27"/>
      <c r="S202" s="27"/>
      <c r="T202" s="24"/>
    </row>
    <row r="203" spans="1:20" s="3" customFormat="1" ht="19.5" customHeight="1">
      <c r="A203" s="203"/>
      <c r="B203" s="203"/>
      <c r="C203" s="203"/>
      <c r="D203" s="21"/>
      <c r="K203" s="68"/>
      <c r="O203" s="68"/>
      <c r="Q203" s="70"/>
      <c r="R203" s="27"/>
      <c r="S203" s="27"/>
      <c r="T203" s="24"/>
    </row>
    <row r="204" spans="1:20" s="3" customFormat="1" ht="19.5" customHeight="1">
      <c r="A204" s="203"/>
      <c r="B204" s="203"/>
      <c r="C204" s="203"/>
      <c r="D204" s="21"/>
      <c r="K204" s="68"/>
      <c r="O204" s="68"/>
      <c r="Q204" s="70"/>
      <c r="R204" s="27"/>
      <c r="S204" s="27"/>
      <c r="T204" s="24"/>
    </row>
    <row r="205" spans="1:20" s="3" customFormat="1" ht="19.5" customHeight="1">
      <c r="A205" s="203"/>
      <c r="B205" s="203"/>
      <c r="C205" s="203"/>
      <c r="D205" s="21"/>
      <c r="K205" s="97" t="s">
        <v>61</v>
      </c>
      <c r="L205" s="23"/>
      <c r="M205" s="23"/>
      <c r="N205" s="23"/>
      <c r="O205" s="97" t="s">
        <v>62</v>
      </c>
      <c r="Q205" s="70"/>
      <c r="R205" s="27"/>
      <c r="S205" s="27"/>
      <c r="T205" s="24"/>
    </row>
    <row r="206" spans="1:20" s="3" customFormat="1" ht="19.5" customHeight="1">
      <c r="A206" s="203"/>
      <c r="B206" s="203"/>
      <c r="C206" s="203"/>
      <c r="D206" s="21"/>
      <c r="K206" s="97" t="s">
        <v>16</v>
      </c>
      <c r="L206" s="159"/>
      <c r="M206" s="575" t="s">
        <v>16</v>
      </c>
      <c r="N206" s="575"/>
      <c r="O206" s="575"/>
      <c r="Q206" s="70"/>
      <c r="R206" s="27"/>
      <c r="S206" s="27"/>
      <c r="T206" s="24"/>
    </row>
    <row r="207" spans="1:20" s="3" customFormat="1" ht="19.5" customHeight="1">
      <c r="A207" s="203"/>
      <c r="B207" s="203"/>
      <c r="C207" s="203"/>
      <c r="D207" s="21"/>
      <c r="K207" s="97" t="s">
        <v>4</v>
      </c>
      <c r="L207" s="23"/>
      <c r="M207" s="23"/>
      <c r="N207" s="23"/>
      <c r="O207" s="97" t="s">
        <v>4</v>
      </c>
      <c r="Q207" s="70"/>
      <c r="R207" s="27"/>
      <c r="S207" s="27"/>
      <c r="T207" s="24"/>
    </row>
    <row r="208" spans="1:20" s="70" customFormat="1" ht="18.75">
      <c r="A208" s="466"/>
      <c r="B208" s="466"/>
      <c r="C208" s="466"/>
      <c r="D208" s="35"/>
      <c r="K208" s="467"/>
      <c r="L208" s="352"/>
      <c r="M208" s="352"/>
      <c r="N208" s="352"/>
      <c r="O208" s="467"/>
      <c r="R208" s="168"/>
      <c r="S208" s="168"/>
      <c r="T208" s="69"/>
    </row>
    <row r="209" spans="1:20" s="70" customFormat="1" ht="19.5" customHeight="1">
      <c r="A209" s="466"/>
      <c r="B209" s="466"/>
      <c r="C209" s="35" t="s">
        <v>164</v>
      </c>
      <c r="K209" s="468">
        <v>137000000</v>
      </c>
      <c r="L209" s="433"/>
      <c r="M209" s="433"/>
      <c r="N209" s="433"/>
      <c r="O209" s="468">
        <v>209000000</v>
      </c>
      <c r="R209" s="168"/>
      <c r="S209" s="168"/>
      <c r="T209" s="69"/>
    </row>
    <row r="210" spans="1:20" s="70" customFormat="1" ht="19.5" customHeight="1" thickBot="1">
      <c r="A210" s="466"/>
      <c r="B210" s="466"/>
      <c r="C210" s="35" t="s">
        <v>163</v>
      </c>
      <c r="K210" s="469">
        <v>0</v>
      </c>
      <c r="L210" s="470"/>
      <c r="M210" s="470"/>
      <c r="N210" s="470"/>
      <c r="O210" s="437">
        <v>-25000000</v>
      </c>
      <c r="R210" s="168"/>
      <c r="S210" s="168"/>
      <c r="T210" s="69"/>
    </row>
    <row r="211" spans="1:20" s="70" customFormat="1" ht="19.5" customHeight="1" thickTop="1">
      <c r="A211" s="466"/>
      <c r="B211" s="466"/>
      <c r="C211" s="466"/>
      <c r="D211" s="35"/>
      <c r="K211" s="147"/>
      <c r="L211" s="135"/>
      <c r="M211" s="135"/>
      <c r="N211" s="135"/>
      <c r="O211" s="147"/>
      <c r="R211" s="168"/>
      <c r="S211" s="168"/>
      <c r="T211" s="69"/>
    </row>
    <row r="212" spans="1:20" s="70" customFormat="1" ht="19.5" customHeight="1">
      <c r="A212" s="466"/>
      <c r="B212" s="35"/>
      <c r="C212" s="35"/>
      <c r="D212" s="35"/>
      <c r="K212" s="357"/>
      <c r="L212" s="471"/>
      <c r="M212" s="471"/>
      <c r="N212" s="471"/>
      <c r="O212" s="357"/>
      <c r="R212" s="168"/>
      <c r="S212" s="168"/>
      <c r="T212" s="69"/>
    </row>
    <row r="213" spans="1:20" s="70" customFormat="1" ht="19.5" customHeight="1">
      <c r="A213" s="466"/>
      <c r="B213" s="466"/>
      <c r="C213" s="466"/>
      <c r="D213" s="35"/>
      <c r="K213" s="357"/>
      <c r="L213" s="471"/>
      <c r="M213" s="471"/>
      <c r="N213" s="471"/>
      <c r="O213" s="357"/>
      <c r="R213" s="168"/>
      <c r="S213" s="168"/>
      <c r="T213" s="69"/>
    </row>
    <row r="214" spans="1:20" s="70" customFormat="1" ht="19.5" customHeight="1">
      <c r="A214" s="466"/>
      <c r="B214" s="466"/>
      <c r="C214" s="466"/>
      <c r="D214" s="35"/>
      <c r="K214" s="357"/>
      <c r="L214" s="471"/>
      <c r="M214" s="471"/>
      <c r="N214" s="471"/>
      <c r="O214" s="357"/>
      <c r="R214" s="168"/>
      <c r="S214" s="168"/>
      <c r="T214" s="69"/>
    </row>
    <row r="215" spans="1:20" s="70" customFormat="1" ht="19.5" customHeight="1">
      <c r="A215" s="466"/>
      <c r="B215" s="466"/>
      <c r="C215" s="466"/>
      <c r="D215" s="35"/>
      <c r="K215" s="357"/>
      <c r="L215" s="471"/>
      <c r="M215" s="471"/>
      <c r="N215" s="471"/>
      <c r="O215" s="357"/>
      <c r="R215" s="168"/>
      <c r="S215" s="168"/>
      <c r="T215" s="69"/>
    </row>
    <row r="216" spans="1:20" s="70" customFormat="1" ht="19.5" customHeight="1">
      <c r="A216" s="466"/>
      <c r="B216" s="466"/>
      <c r="C216" s="466"/>
      <c r="D216" s="35"/>
      <c r="K216" s="357"/>
      <c r="L216" s="471"/>
      <c r="M216" s="471"/>
      <c r="N216" s="471"/>
      <c r="O216" s="357"/>
      <c r="R216" s="168"/>
      <c r="S216" s="168"/>
      <c r="T216" s="69"/>
    </row>
    <row r="217" spans="1:20" s="70" customFormat="1" ht="19.5" customHeight="1">
      <c r="A217" s="201">
        <v>7</v>
      </c>
      <c r="B217" s="201" t="s">
        <v>315</v>
      </c>
      <c r="C217" s="466"/>
      <c r="D217" s="35"/>
      <c r="K217" s="357"/>
      <c r="L217" s="471"/>
      <c r="M217" s="471"/>
      <c r="N217" s="471"/>
      <c r="O217" s="357"/>
      <c r="R217" s="168"/>
      <c r="S217" s="168"/>
      <c r="T217" s="69"/>
    </row>
    <row r="218" spans="1:20" s="70" customFormat="1" ht="19.5" customHeight="1">
      <c r="A218" s="201"/>
      <c r="B218" s="201"/>
      <c r="C218" s="466"/>
      <c r="D218" s="35"/>
      <c r="K218" s="357"/>
      <c r="L218" s="471"/>
      <c r="M218" s="471"/>
      <c r="N218" s="471"/>
      <c r="O218" s="357"/>
      <c r="R218" s="168"/>
      <c r="S218" s="168"/>
      <c r="T218" s="69"/>
    </row>
    <row r="219" spans="1:20" s="70" customFormat="1" ht="19.5" customHeight="1">
      <c r="A219" s="466"/>
      <c r="B219" s="70" t="s">
        <v>197</v>
      </c>
      <c r="D219" s="35"/>
      <c r="K219" s="357"/>
      <c r="L219" s="471"/>
      <c r="M219" s="471"/>
      <c r="N219" s="471"/>
      <c r="O219" s="357"/>
      <c r="R219" s="168"/>
      <c r="S219" s="168"/>
      <c r="T219" s="69"/>
    </row>
    <row r="220" spans="1:20" s="70" customFormat="1" ht="19.5" customHeight="1">
      <c r="A220" s="466"/>
      <c r="B220" s="466"/>
      <c r="C220" s="466"/>
      <c r="D220" s="35"/>
      <c r="K220" s="357"/>
      <c r="L220" s="471"/>
      <c r="M220" s="471"/>
      <c r="N220" s="471"/>
      <c r="O220" s="357"/>
      <c r="R220" s="168"/>
      <c r="S220" s="168"/>
      <c r="T220" s="69"/>
    </row>
    <row r="221" spans="1:20" s="70" customFormat="1" ht="19.5" customHeight="1">
      <c r="A221" s="466"/>
      <c r="B221" s="466"/>
      <c r="C221" s="466"/>
      <c r="R221" s="168"/>
      <c r="S221" s="168"/>
      <c r="T221" s="69"/>
    </row>
    <row r="222" spans="1:20" s="70" customFormat="1" ht="19.5" customHeight="1">
      <c r="A222" s="466"/>
      <c r="B222" s="466"/>
      <c r="C222" s="466"/>
      <c r="I222" s="472"/>
      <c r="J222" s="472"/>
      <c r="K222" s="467" t="s">
        <v>61</v>
      </c>
      <c r="L222" s="352"/>
      <c r="M222" s="352"/>
      <c r="N222" s="352"/>
      <c r="O222" s="467" t="s">
        <v>62</v>
      </c>
      <c r="R222" s="168"/>
      <c r="S222" s="168"/>
      <c r="T222" s="69"/>
    </row>
    <row r="223" spans="1:20" s="70" customFormat="1" ht="19.5" customHeight="1">
      <c r="A223" s="466"/>
      <c r="B223" s="466"/>
      <c r="C223" s="466"/>
      <c r="D223" s="34"/>
      <c r="E223" s="34"/>
      <c r="F223" s="34"/>
      <c r="G223" s="34"/>
      <c r="H223" s="34"/>
      <c r="J223" s="473"/>
      <c r="K223" s="467" t="s">
        <v>16</v>
      </c>
      <c r="L223" s="474"/>
      <c r="M223" s="574" t="s">
        <v>16</v>
      </c>
      <c r="N223" s="574"/>
      <c r="O223" s="574"/>
      <c r="P223" s="34"/>
      <c r="Q223" s="34"/>
      <c r="R223" s="168"/>
      <c r="S223" s="168"/>
      <c r="T223" s="69"/>
    </row>
    <row r="224" spans="1:15" s="70" customFormat="1" ht="19.5" customHeight="1">
      <c r="A224" s="466"/>
      <c r="B224" s="466"/>
      <c r="C224" s="466"/>
      <c r="D224" s="35"/>
      <c r="I224" s="472"/>
      <c r="J224" s="472"/>
      <c r="K224" s="467" t="s">
        <v>4</v>
      </c>
      <c r="L224" s="352"/>
      <c r="M224" s="352"/>
      <c r="N224" s="352"/>
      <c r="O224" s="467" t="s">
        <v>4</v>
      </c>
    </row>
    <row r="225" spans="1:15" s="70" customFormat="1" ht="18.75">
      <c r="A225" s="466"/>
      <c r="B225" s="466"/>
      <c r="C225" s="466"/>
      <c r="D225" s="35"/>
      <c r="K225" s="472"/>
      <c r="O225" s="472"/>
    </row>
    <row r="226" spans="1:15" s="70" customFormat="1" ht="19.5" customHeight="1" thickBot="1">
      <c r="A226" s="466"/>
      <c r="B226" s="466"/>
      <c r="C226" s="35" t="s">
        <v>165</v>
      </c>
      <c r="K226" s="469">
        <v>0</v>
      </c>
      <c r="L226" s="437"/>
      <c r="M226" s="475"/>
      <c r="N226" s="475"/>
      <c r="O226" s="476">
        <v>3000000</v>
      </c>
    </row>
    <row r="227" spans="1:15" s="70" customFormat="1" ht="19.5" customHeight="1" thickTop="1">
      <c r="A227" s="466"/>
      <c r="B227" s="466"/>
      <c r="C227" s="466"/>
      <c r="D227" s="35"/>
      <c r="K227" s="257"/>
      <c r="L227" s="358"/>
      <c r="M227" s="358"/>
      <c r="N227" s="358"/>
      <c r="O227" s="146"/>
    </row>
    <row r="228" spans="1:15" s="70" customFormat="1" ht="19.5" customHeight="1">
      <c r="A228" s="466"/>
      <c r="B228" s="35"/>
      <c r="C228" s="35"/>
      <c r="D228" s="35"/>
      <c r="E228" s="35"/>
      <c r="F228" s="35"/>
      <c r="G228" s="35"/>
      <c r="H228" s="35"/>
      <c r="I228" s="35"/>
      <c r="J228" s="35"/>
      <c r="K228" s="222"/>
      <c r="L228" s="223"/>
      <c r="M228" s="223"/>
      <c r="N228" s="223"/>
      <c r="O228" s="224"/>
    </row>
    <row r="229" spans="1:18" s="3" customFormat="1" ht="19.5" customHeight="1">
      <c r="A229" s="365">
        <v>8</v>
      </c>
      <c r="B229" s="201" t="s">
        <v>174</v>
      </c>
      <c r="C229" s="201"/>
      <c r="D229" s="21"/>
      <c r="K229" s="355"/>
      <c r="L229" s="356"/>
      <c r="M229" s="356"/>
      <c r="N229" s="356"/>
      <c r="O229" s="357"/>
      <c r="R229" s="70"/>
    </row>
    <row r="230" spans="1:18" s="3" customFormat="1" ht="19.5" customHeight="1">
      <c r="A230" s="202"/>
      <c r="B230" s="202"/>
      <c r="C230" s="202"/>
      <c r="D230" s="21"/>
      <c r="K230" s="355"/>
      <c r="L230" s="356"/>
      <c r="M230" s="356"/>
      <c r="N230" s="356"/>
      <c r="O230" s="357"/>
      <c r="R230" s="70"/>
    </row>
    <row r="231" spans="1:18" s="3" customFormat="1" ht="19.5" customHeight="1">
      <c r="A231" s="202"/>
      <c r="B231" s="202"/>
      <c r="C231" s="202"/>
      <c r="D231" s="21"/>
      <c r="K231" s="355"/>
      <c r="L231" s="356"/>
      <c r="M231" s="356"/>
      <c r="N231" s="356"/>
      <c r="O231" s="357"/>
      <c r="R231" s="70"/>
    </row>
    <row r="232" spans="1:18" s="3" customFormat="1" ht="19.5" customHeight="1">
      <c r="A232" s="202"/>
      <c r="B232" s="202"/>
      <c r="C232" s="202"/>
      <c r="D232" s="21"/>
      <c r="K232" s="355"/>
      <c r="L232" s="356"/>
      <c r="M232" s="356"/>
      <c r="N232" s="356"/>
      <c r="O232" s="357"/>
      <c r="R232" s="70"/>
    </row>
    <row r="233" spans="1:18" s="3" customFormat="1" ht="19.5" customHeight="1">
      <c r="A233" s="202"/>
      <c r="B233" s="202"/>
      <c r="C233" s="202"/>
      <c r="D233" s="21"/>
      <c r="K233" s="355"/>
      <c r="L233" s="356"/>
      <c r="M233" s="356"/>
      <c r="N233" s="356"/>
      <c r="O233" s="357"/>
      <c r="R233" s="70"/>
    </row>
    <row r="234" spans="1:18" s="3" customFormat="1" ht="19.5" customHeight="1">
      <c r="A234" s="202"/>
      <c r="B234" s="202"/>
      <c r="C234" s="202"/>
      <c r="D234" s="21"/>
      <c r="K234" s="355"/>
      <c r="L234" s="356"/>
      <c r="M234" s="356"/>
      <c r="N234" s="356"/>
      <c r="O234" s="97" t="s">
        <v>4</v>
      </c>
      <c r="R234" s="70"/>
    </row>
    <row r="235" spans="1:18" s="3" customFormat="1" ht="19.5" customHeight="1">
      <c r="A235" s="202"/>
      <c r="B235" s="202"/>
      <c r="C235" s="202"/>
      <c r="D235" s="21"/>
      <c r="K235" s="355"/>
      <c r="L235" s="356"/>
      <c r="M235" s="356"/>
      <c r="N235" s="356"/>
      <c r="O235" s="97"/>
      <c r="R235" s="70"/>
    </row>
    <row r="236" spans="1:18" s="3" customFormat="1" ht="19.5" customHeight="1">
      <c r="A236" s="202"/>
      <c r="B236" s="202" t="s">
        <v>196</v>
      </c>
      <c r="C236" s="202"/>
      <c r="D236" s="21" t="s">
        <v>205</v>
      </c>
      <c r="K236" s="355"/>
      <c r="L236" s="356"/>
      <c r="M236" s="356"/>
      <c r="N236" s="356"/>
      <c r="O236" s="464">
        <v>5281</v>
      </c>
      <c r="R236" s="70"/>
    </row>
    <row r="237" spans="1:18" s="3" customFormat="1" ht="19.5" customHeight="1">
      <c r="A237" s="202"/>
      <c r="B237" s="202" t="s">
        <v>197</v>
      </c>
      <c r="C237" s="202"/>
      <c r="D237" s="21" t="s">
        <v>204</v>
      </c>
      <c r="K237" s="355"/>
      <c r="L237" s="356"/>
      <c r="M237" s="356"/>
      <c r="N237" s="356"/>
      <c r="O237" s="464">
        <v>6650</v>
      </c>
      <c r="R237" s="70"/>
    </row>
    <row r="238" spans="1:18" s="3" customFormat="1" ht="19.5" customHeight="1" thickBot="1">
      <c r="A238" s="202"/>
      <c r="B238" s="202"/>
      <c r="C238" s="202"/>
      <c r="D238" s="21"/>
      <c r="K238" s="355"/>
      <c r="L238" s="356"/>
      <c r="M238" s="356"/>
      <c r="N238" s="356"/>
      <c r="O238" s="465">
        <f>SUM(O236:O237)</f>
        <v>11931</v>
      </c>
      <c r="R238" s="70"/>
    </row>
    <row r="239" spans="1:18" s="3" customFormat="1" ht="19.5" customHeight="1" thickTop="1">
      <c r="A239" s="202"/>
      <c r="B239" s="202"/>
      <c r="C239" s="202"/>
      <c r="O239" s="70"/>
      <c r="R239" s="70"/>
    </row>
    <row r="240" spans="1:18" s="3" customFormat="1" ht="19.5" customHeight="1">
      <c r="A240" s="202"/>
      <c r="B240" s="202"/>
      <c r="C240" s="202"/>
      <c r="R240" s="70"/>
    </row>
    <row r="241" spans="1:18" s="3" customFormat="1" ht="19.5" customHeight="1">
      <c r="A241" s="202"/>
      <c r="B241" s="202"/>
      <c r="C241" s="202"/>
      <c r="R241" s="70"/>
    </row>
    <row r="242" spans="1:18" s="3" customFormat="1" ht="19.5" customHeight="1">
      <c r="A242" s="202"/>
      <c r="B242" s="202"/>
      <c r="C242" s="202"/>
      <c r="R242" s="70"/>
    </row>
    <row r="243" spans="1:18" s="3" customFormat="1" ht="19.5" customHeight="1">
      <c r="A243" s="202"/>
      <c r="B243" s="202"/>
      <c r="C243" s="202"/>
      <c r="R243" s="70"/>
    </row>
    <row r="244" spans="1:18" s="3" customFormat="1" ht="19.5" customHeight="1">
      <c r="A244" s="202"/>
      <c r="B244" s="202"/>
      <c r="C244" s="202"/>
      <c r="R244" s="70"/>
    </row>
    <row r="245" spans="1:18" s="3" customFormat="1" ht="19.5" customHeight="1">
      <c r="A245" s="202"/>
      <c r="B245" s="202"/>
      <c r="C245" s="202"/>
      <c r="R245" s="70"/>
    </row>
    <row r="246" spans="1:18" s="3" customFormat="1" ht="19.5" customHeight="1">
      <c r="A246" s="202"/>
      <c r="B246" s="202"/>
      <c r="C246" s="202"/>
      <c r="R246" s="70"/>
    </row>
    <row r="247" spans="1:18" s="3" customFormat="1" ht="19.5" customHeight="1">
      <c r="A247" s="201">
        <v>9</v>
      </c>
      <c r="B247" s="201" t="s">
        <v>115</v>
      </c>
      <c r="C247" s="201"/>
      <c r="E247" s="23"/>
      <c r="F247" s="23"/>
      <c r="G247" s="23"/>
      <c r="H247" s="23"/>
      <c r="I247" s="23"/>
      <c r="J247" s="23"/>
      <c r="K247" s="23"/>
      <c r="L247" s="23"/>
      <c r="M247" s="23"/>
      <c r="N247" s="23"/>
      <c r="O247" s="23"/>
      <c r="P247" s="23"/>
      <c r="Q247" s="23"/>
      <c r="R247" s="70"/>
    </row>
    <row r="248" spans="1:18" s="3" customFormat="1" ht="19.5" customHeight="1">
      <c r="A248" s="202"/>
      <c r="B248" s="202"/>
      <c r="C248" s="202"/>
      <c r="R248" s="70"/>
    </row>
    <row r="249" spans="1:18" s="3" customFormat="1" ht="19.5" customHeight="1">
      <c r="A249" s="202"/>
      <c r="B249" s="202"/>
      <c r="C249" s="202"/>
      <c r="R249" s="70"/>
    </row>
    <row r="250" spans="1:18" s="3" customFormat="1" ht="19.5" customHeight="1">
      <c r="A250" s="202"/>
      <c r="B250" s="202"/>
      <c r="C250" s="202"/>
      <c r="R250" s="70"/>
    </row>
    <row r="251" spans="1:18" s="3" customFormat="1" ht="19.5" customHeight="1">
      <c r="A251" s="394"/>
      <c r="B251" s="394"/>
      <c r="C251" s="394"/>
      <c r="D251" s="37"/>
      <c r="I251" s="210" t="s">
        <v>65</v>
      </c>
      <c r="J251" s="20"/>
      <c r="L251" s="68"/>
      <c r="M251" s="68"/>
      <c r="N251" s="68"/>
      <c r="O251" s="68"/>
      <c r="Q251" s="72"/>
      <c r="R251" s="70"/>
    </row>
    <row r="252" spans="1:18" s="3" customFormat="1" ht="19.5" customHeight="1">
      <c r="A252" s="394"/>
      <c r="B252" s="394"/>
      <c r="C252" s="394"/>
      <c r="D252" s="37"/>
      <c r="G252" s="211"/>
      <c r="H252" s="20"/>
      <c r="I252" s="68" t="s">
        <v>66</v>
      </c>
      <c r="J252" s="20"/>
      <c r="K252" s="20"/>
      <c r="L252" s="211"/>
      <c r="M252" s="211"/>
      <c r="N252" s="211"/>
      <c r="O252" s="211"/>
      <c r="Q252" s="2"/>
      <c r="R252" s="70"/>
    </row>
    <row r="253" spans="1:18" s="3" customFormat="1" ht="19.5" customHeight="1">
      <c r="A253" s="394"/>
      <c r="B253" s="394"/>
      <c r="C253" s="394"/>
      <c r="D253" s="37"/>
      <c r="G253" s="20" t="s">
        <v>63</v>
      </c>
      <c r="H253" s="20"/>
      <c r="I253" s="210" t="s">
        <v>69</v>
      </c>
      <c r="J253" s="20"/>
      <c r="K253" s="20" t="s">
        <v>201</v>
      </c>
      <c r="L253" s="97"/>
      <c r="Q253" s="24"/>
      <c r="R253" s="70"/>
    </row>
    <row r="254" spans="1:18" s="3" customFormat="1" ht="19.5" customHeight="1">
      <c r="A254" s="394"/>
      <c r="B254" s="394"/>
      <c r="C254" s="394"/>
      <c r="D254" s="37"/>
      <c r="G254" s="20" t="s">
        <v>64</v>
      </c>
      <c r="H254" s="20"/>
      <c r="I254" s="210" t="s">
        <v>70</v>
      </c>
      <c r="J254" s="20"/>
      <c r="K254" s="68" t="s">
        <v>202</v>
      </c>
      <c r="L254" s="97"/>
      <c r="M254" s="210" t="s">
        <v>67</v>
      </c>
      <c r="N254" s="97"/>
      <c r="O254" s="210" t="s">
        <v>68</v>
      </c>
      <c r="Q254" s="395"/>
      <c r="R254" s="70"/>
    </row>
    <row r="255" spans="1:18" s="3" customFormat="1" ht="19.5" customHeight="1">
      <c r="A255" s="394"/>
      <c r="B255" s="394"/>
      <c r="C255" s="394"/>
      <c r="D255" s="37"/>
      <c r="G255" s="20" t="s">
        <v>4</v>
      </c>
      <c r="H255" s="20"/>
      <c r="I255" s="20" t="s">
        <v>4</v>
      </c>
      <c r="J255" s="20"/>
      <c r="K255" s="20" t="s">
        <v>4</v>
      </c>
      <c r="L255" s="97"/>
      <c r="M255" s="20" t="s">
        <v>4</v>
      </c>
      <c r="N255" s="97"/>
      <c r="O255" s="20" t="s">
        <v>4</v>
      </c>
      <c r="Q255" s="395"/>
      <c r="R255" s="70"/>
    </row>
    <row r="256" spans="1:18" s="3" customFormat="1" ht="19.5" customHeight="1">
      <c r="A256" s="202"/>
      <c r="B256" s="36" t="s">
        <v>5</v>
      </c>
      <c r="C256" s="36"/>
      <c r="G256" s="20"/>
      <c r="H256" s="20"/>
      <c r="I256" s="20"/>
      <c r="J256" s="20"/>
      <c r="K256" s="20"/>
      <c r="L256" s="97"/>
      <c r="M256" s="20"/>
      <c r="N256" s="97"/>
      <c r="O256" s="20"/>
      <c r="Q256" s="395"/>
      <c r="R256" s="70"/>
    </row>
    <row r="257" spans="1:18" s="3" customFormat="1" ht="19.5" customHeight="1">
      <c r="A257" s="202"/>
      <c r="B257" s="37" t="s">
        <v>106</v>
      </c>
      <c r="C257" s="37"/>
      <c r="G257" s="139">
        <v>125706000</v>
      </c>
      <c r="H257" s="139"/>
      <c r="I257" s="139">
        <v>4682000</v>
      </c>
      <c r="J257" s="139"/>
      <c r="K257" s="139">
        <v>3120000</v>
      </c>
      <c r="L257" s="139"/>
      <c r="M257" s="181">
        <v>0</v>
      </c>
      <c r="N257" s="139"/>
      <c r="O257" s="139">
        <f>SUM(G257:M257)</f>
        <v>133508000</v>
      </c>
      <c r="Q257" s="7"/>
      <c r="R257" s="70"/>
    </row>
    <row r="258" spans="1:18" s="3" customFormat="1" ht="19.5" customHeight="1">
      <c r="A258" s="202"/>
      <c r="B258" s="37" t="s">
        <v>107</v>
      </c>
      <c r="C258" s="37"/>
      <c r="G258" s="139">
        <v>-817000</v>
      </c>
      <c r="H258" s="139"/>
      <c r="I258" s="139">
        <v>6655000</v>
      </c>
      <c r="J258" s="139"/>
      <c r="K258" s="181">
        <v>0</v>
      </c>
      <c r="L258" s="139"/>
      <c r="M258" s="139">
        <v>-5838000</v>
      </c>
      <c r="N258" s="139"/>
      <c r="O258" s="181">
        <f>SUM(G258:M258)</f>
        <v>0</v>
      </c>
      <c r="Q258" s="7"/>
      <c r="R258" s="70"/>
    </row>
    <row r="259" spans="1:18" s="3" customFormat="1" ht="19.5" customHeight="1" thickBot="1">
      <c r="A259" s="202"/>
      <c r="B259" s="45" t="s">
        <v>108</v>
      </c>
      <c r="C259" s="45"/>
      <c r="G259" s="137">
        <f>SUM(G257:G258)</f>
        <v>124889000</v>
      </c>
      <c r="H259" s="137"/>
      <c r="I259" s="137">
        <f>SUM(I257:I258)</f>
        <v>11337000</v>
      </c>
      <c r="J259" s="137"/>
      <c r="K259" s="137">
        <f>SUM(K257:K258)</f>
        <v>3120000</v>
      </c>
      <c r="L259" s="137"/>
      <c r="M259" s="137">
        <f>SUM(M257:M258)</f>
        <v>-5838000</v>
      </c>
      <c r="N259" s="137"/>
      <c r="O259" s="137">
        <f>SUM(O257:O258)</f>
        <v>133508000</v>
      </c>
      <c r="Q259" s="7"/>
      <c r="R259" s="70"/>
    </row>
    <row r="260" spans="1:18" s="3" customFormat="1" ht="19.5" customHeight="1" thickTop="1">
      <c r="A260" s="202"/>
      <c r="B260" s="202"/>
      <c r="C260" s="202"/>
      <c r="D260" s="45"/>
      <c r="G260" s="132"/>
      <c r="H260" s="132"/>
      <c r="I260" s="132"/>
      <c r="J260" s="132"/>
      <c r="K260" s="132"/>
      <c r="L260" s="132"/>
      <c r="M260" s="132"/>
      <c r="N260" s="132"/>
      <c r="O260" s="132"/>
      <c r="Q260" s="7"/>
      <c r="R260" s="70"/>
    </row>
    <row r="261" spans="1:18" s="3" customFormat="1" ht="19.5" customHeight="1">
      <c r="A261" s="202"/>
      <c r="B261" s="190" t="s">
        <v>59</v>
      </c>
      <c r="C261" s="190"/>
      <c r="G261" s="101"/>
      <c r="H261" s="101"/>
      <c r="I261" s="101"/>
      <c r="J261" s="101"/>
      <c r="K261" s="101"/>
      <c r="L261" s="101"/>
      <c r="M261" s="101"/>
      <c r="N261" s="101"/>
      <c r="O261" s="200"/>
      <c r="Q261" s="7"/>
      <c r="R261" s="70"/>
    </row>
    <row r="262" spans="1:18" s="3" customFormat="1" ht="19.5" customHeight="1">
      <c r="A262" s="202"/>
      <c r="B262" s="21" t="s">
        <v>203</v>
      </c>
      <c r="C262" s="190"/>
      <c r="G262" s="139">
        <v>3807000</v>
      </c>
      <c r="H262" s="139"/>
      <c r="I262" s="181">
        <v>0</v>
      </c>
      <c r="J262" s="139"/>
      <c r="K262" s="139">
        <v>1000</v>
      </c>
      <c r="L262" s="101"/>
      <c r="M262" s="181">
        <v>0</v>
      </c>
      <c r="N262" s="135"/>
      <c r="O262" s="135">
        <f>SUM(G262:M262)</f>
        <v>3808000</v>
      </c>
      <c r="Q262" s="7"/>
      <c r="R262" s="70"/>
    </row>
    <row r="263" spans="1:18" s="3" customFormat="1" ht="18.75">
      <c r="A263" s="202"/>
      <c r="B263" s="21"/>
      <c r="C263" s="190"/>
      <c r="G263" s="101"/>
      <c r="H263" s="101"/>
      <c r="I263" s="101"/>
      <c r="J263" s="101"/>
      <c r="K263" s="101"/>
      <c r="L263" s="101"/>
      <c r="M263" s="101"/>
      <c r="N263" s="101"/>
      <c r="O263" s="200"/>
      <c r="Q263" s="7"/>
      <c r="R263" s="70"/>
    </row>
    <row r="264" spans="1:18" s="3" customFormat="1" ht="19.5" customHeight="1">
      <c r="A264" s="202"/>
      <c r="B264" s="21" t="s">
        <v>60</v>
      </c>
      <c r="C264" s="21"/>
      <c r="G264" s="139">
        <v>71433000</v>
      </c>
      <c r="H264" s="139"/>
      <c r="I264" s="139">
        <v>1848000</v>
      </c>
      <c r="J264" s="139"/>
      <c r="K264" s="139">
        <v>1770000</v>
      </c>
      <c r="L264" s="139"/>
      <c r="M264" s="181">
        <v>0</v>
      </c>
      <c r="N264" s="135"/>
      <c r="O264" s="135">
        <f>SUM(G264:M264)</f>
        <v>75051000</v>
      </c>
      <c r="Q264" s="396"/>
      <c r="R264" s="70"/>
    </row>
    <row r="265" spans="1:18" s="3" customFormat="1" ht="19.5" customHeight="1">
      <c r="A265" s="202"/>
      <c r="B265" s="21" t="s">
        <v>11</v>
      </c>
      <c r="C265" s="21"/>
      <c r="G265" s="135"/>
      <c r="H265" s="135"/>
      <c r="I265" s="135"/>
      <c r="J265" s="135"/>
      <c r="K265" s="135"/>
      <c r="L265" s="135"/>
      <c r="M265" s="135"/>
      <c r="N265" s="135"/>
      <c r="O265" s="183">
        <f>'Stmt Comprehensive income'!G21</f>
        <v>-12000</v>
      </c>
      <c r="P265" s="396"/>
      <c r="Q265" s="396"/>
      <c r="R265" s="70"/>
    </row>
    <row r="266" spans="1:18" s="3" customFormat="1" ht="19.5" customHeight="1">
      <c r="A266" s="202"/>
      <c r="B266" s="21" t="s">
        <v>38</v>
      </c>
      <c r="C266" s="21"/>
      <c r="G266" s="139"/>
      <c r="H266" s="139"/>
      <c r="I266" s="139"/>
      <c r="J266" s="139"/>
      <c r="K266" s="139"/>
      <c r="L266" s="139"/>
      <c r="M266" s="139"/>
      <c r="N266" s="139"/>
      <c r="O266" s="139">
        <f>SUM(O264:O265)</f>
        <v>75039000</v>
      </c>
      <c r="P266" s="132"/>
      <c r="Q266" s="396"/>
      <c r="R266" s="70"/>
    </row>
    <row r="267" spans="1:18" s="3" customFormat="1" ht="19.5" customHeight="1">
      <c r="A267" s="202"/>
      <c r="B267" s="21" t="s">
        <v>24</v>
      </c>
      <c r="C267" s="21"/>
      <c r="G267" s="139"/>
      <c r="H267" s="139"/>
      <c r="I267" s="139"/>
      <c r="J267" s="139"/>
      <c r="K267" s="139"/>
      <c r="L267" s="139"/>
      <c r="M267" s="139"/>
      <c r="N267" s="139"/>
      <c r="O267" s="139">
        <f>'Stmt Comprehensive income'!G24</f>
        <v>-20165000</v>
      </c>
      <c r="P267" s="132"/>
      <c r="Q267" s="396"/>
      <c r="R267" s="70"/>
    </row>
    <row r="268" spans="1:18" s="3" customFormat="1" ht="19.5" customHeight="1" thickBot="1">
      <c r="A268" s="202"/>
      <c r="B268" s="37" t="s">
        <v>242</v>
      </c>
      <c r="C268" s="37"/>
      <c r="G268" s="139"/>
      <c r="H268" s="139"/>
      <c r="I268" s="139"/>
      <c r="J268" s="139"/>
      <c r="K268" s="139"/>
      <c r="L268" s="139"/>
      <c r="M268" s="139"/>
      <c r="N268" s="139"/>
      <c r="O268" s="137">
        <f>SUM(O266:O267)</f>
        <v>54874000</v>
      </c>
      <c r="P268" s="132"/>
      <c r="Q268" s="396"/>
      <c r="R268" s="70"/>
    </row>
    <row r="269" spans="1:18" s="3" customFormat="1" ht="19.5" customHeight="1" thickTop="1">
      <c r="A269" s="202"/>
      <c r="B269" s="37"/>
      <c r="C269" s="37"/>
      <c r="E269" s="139"/>
      <c r="F269" s="139"/>
      <c r="G269" s="139"/>
      <c r="H269" s="139"/>
      <c r="I269" s="139"/>
      <c r="J269" s="139"/>
      <c r="K269" s="139"/>
      <c r="L269" s="139"/>
      <c r="M269" s="139"/>
      <c r="N269" s="139"/>
      <c r="O269" s="356"/>
      <c r="P269" s="132"/>
      <c r="Q269" s="396"/>
      <c r="R269" s="70"/>
    </row>
    <row r="270" spans="1:18" s="3" customFormat="1" ht="19.5" customHeight="1">
      <c r="A270" s="202"/>
      <c r="B270" s="202"/>
      <c r="C270" s="202"/>
      <c r="D270" s="36"/>
      <c r="E270" s="132"/>
      <c r="F270" s="132"/>
      <c r="G270" s="132"/>
      <c r="H270" s="132"/>
      <c r="I270" s="132"/>
      <c r="J270" s="132"/>
      <c r="K270" s="132"/>
      <c r="L270" s="132"/>
      <c r="M270" s="132"/>
      <c r="N270" s="132"/>
      <c r="O270" s="132"/>
      <c r="P270" s="132"/>
      <c r="Q270" s="396"/>
      <c r="R270" s="70"/>
    </row>
    <row r="271" spans="1:21" s="3" customFormat="1" ht="19.5" customHeight="1">
      <c r="A271" s="204">
        <v>10</v>
      </c>
      <c r="B271" s="201" t="s">
        <v>175</v>
      </c>
      <c r="C271" s="201"/>
      <c r="D271" s="201"/>
      <c r="E271" s="24"/>
      <c r="I271" s="30"/>
      <c r="J271" s="30"/>
      <c r="K271" s="7"/>
      <c r="L271" s="7"/>
      <c r="M271" s="30"/>
      <c r="N271" s="30"/>
      <c r="O271" s="30"/>
      <c r="P271" s="30"/>
      <c r="Q271" s="30"/>
      <c r="R271" s="30"/>
      <c r="S271" s="30"/>
      <c r="T271" s="7"/>
      <c r="U271" s="21"/>
    </row>
    <row r="272" spans="1:21" s="3" customFormat="1" ht="19.5" customHeight="1">
      <c r="A272" s="204"/>
      <c r="B272" s="204"/>
      <c r="C272" s="204"/>
      <c r="D272" s="28"/>
      <c r="E272" s="25"/>
      <c r="I272" s="30"/>
      <c r="J272" s="30"/>
      <c r="K272" s="7"/>
      <c r="L272" s="7"/>
      <c r="M272" s="30"/>
      <c r="N272" s="30"/>
      <c r="O272" s="30"/>
      <c r="P272" s="30"/>
      <c r="Q272" s="30"/>
      <c r="R272" s="30"/>
      <c r="S272" s="30"/>
      <c r="T272" s="7"/>
      <c r="U272" s="21"/>
    </row>
    <row r="273" spans="1:21" s="3" customFormat="1" ht="19.5" customHeight="1">
      <c r="A273" s="205"/>
      <c r="B273" s="205"/>
      <c r="C273" s="205"/>
      <c r="U273" s="21"/>
    </row>
    <row r="274" spans="1:21" s="3" customFormat="1" ht="19.5" customHeight="1">
      <c r="A274" s="205"/>
      <c r="B274" s="205"/>
      <c r="C274" s="205"/>
      <c r="U274" s="21"/>
    </row>
    <row r="275" spans="1:21" s="3" customFormat="1" ht="19.5" customHeight="1">
      <c r="A275" s="205"/>
      <c r="B275" s="205"/>
      <c r="C275" s="205"/>
      <c r="U275" s="21"/>
    </row>
    <row r="276" spans="1:21" s="3" customFormat="1" ht="19.5" customHeight="1">
      <c r="A276" s="205"/>
      <c r="B276" s="205"/>
      <c r="C276" s="205"/>
      <c r="U276" s="21"/>
    </row>
    <row r="277" spans="1:21" s="3" customFormat="1" ht="19.5" customHeight="1">
      <c r="A277" s="206">
        <v>11</v>
      </c>
      <c r="B277" s="201" t="s">
        <v>52</v>
      </c>
      <c r="C277" s="201"/>
      <c r="E277" s="22"/>
      <c r="F277" s="22"/>
      <c r="G277" s="22"/>
      <c r="H277" s="22"/>
      <c r="I277" s="30"/>
      <c r="J277" s="30"/>
      <c r="K277" s="162"/>
      <c r="L277" s="7"/>
      <c r="M277" s="30"/>
      <c r="N277" s="30"/>
      <c r="O277" s="30"/>
      <c r="P277" s="30"/>
      <c r="Q277" s="30"/>
      <c r="R277" s="30"/>
      <c r="S277" s="30"/>
      <c r="T277" s="7"/>
      <c r="U277" s="21"/>
    </row>
    <row r="278" spans="1:21" s="3" customFormat="1" ht="19.5" customHeight="1">
      <c r="A278" s="206"/>
      <c r="B278" s="206"/>
      <c r="C278" s="206"/>
      <c r="D278" s="32"/>
      <c r="E278" s="22"/>
      <c r="F278" s="22"/>
      <c r="G278" s="22"/>
      <c r="H278" s="22"/>
      <c r="I278" s="30"/>
      <c r="J278" s="30"/>
      <c r="K278" s="7"/>
      <c r="L278" s="7"/>
      <c r="M278" s="30"/>
      <c r="N278" s="30"/>
      <c r="O278" s="30"/>
      <c r="P278" s="30"/>
      <c r="Q278" s="30"/>
      <c r="R278" s="30"/>
      <c r="S278" s="30"/>
      <c r="T278" s="7"/>
      <c r="U278" s="21"/>
    </row>
    <row r="279" spans="1:21" s="3" customFormat="1" ht="19.5" customHeight="1">
      <c r="A279" s="205"/>
      <c r="B279" s="205"/>
      <c r="C279" s="205"/>
      <c r="D279" s="39"/>
      <c r="E279" s="29"/>
      <c r="F279" s="29"/>
      <c r="G279" s="29"/>
      <c r="H279" s="29"/>
      <c r="I279" s="29"/>
      <c r="J279" s="29"/>
      <c r="K279" s="29"/>
      <c r="L279" s="29"/>
      <c r="M279" s="29"/>
      <c r="N279" s="29"/>
      <c r="O279" s="29"/>
      <c r="P279" s="29"/>
      <c r="Q279" s="29"/>
      <c r="R279" s="29"/>
      <c r="S279" s="29"/>
      <c r="T279" s="29"/>
      <c r="U279" s="21"/>
    </row>
    <row r="280" spans="1:21" s="3" customFormat="1" ht="19.5" customHeight="1">
      <c r="A280" s="205"/>
      <c r="B280" s="205"/>
      <c r="C280" s="205"/>
      <c r="D280" s="39"/>
      <c r="E280" s="29"/>
      <c r="F280" s="29"/>
      <c r="G280" s="29"/>
      <c r="H280" s="29"/>
      <c r="I280" s="29"/>
      <c r="J280" s="29"/>
      <c r="K280" s="29"/>
      <c r="L280" s="29"/>
      <c r="M280" s="29"/>
      <c r="N280" s="29"/>
      <c r="O280" s="29"/>
      <c r="P280" s="29"/>
      <c r="Q280" s="29"/>
      <c r="R280" s="29"/>
      <c r="S280" s="29"/>
      <c r="T280" s="29"/>
      <c r="U280" s="21"/>
    </row>
    <row r="281" spans="1:21" s="3" customFormat="1" ht="19.5" customHeight="1">
      <c r="A281" s="205"/>
      <c r="B281" s="205"/>
      <c r="C281" s="205"/>
      <c r="D281" s="39"/>
      <c r="E281" s="29"/>
      <c r="F281" s="29"/>
      <c r="G281" s="29"/>
      <c r="H281" s="29"/>
      <c r="I281" s="29"/>
      <c r="J281" s="29"/>
      <c r="K281" s="29"/>
      <c r="L281" s="29"/>
      <c r="M281" s="29"/>
      <c r="N281" s="29"/>
      <c r="O281" s="29"/>
      <c r="P281" s="29"/>
      <c r="Q281" s="29"/>
      <c r="R281" s="29"/>
      <c r="S281" s="29"/>
      <c r="T281" s="29"/>
      <c r="U281" s="21"/>
    </row>
    <row r="282" spans="1:20" s="3" customFormat="1" ht="19.5" customHeight="1">
      <c r="A282" s="206">
        <v>12</v>
      </c>
      <c r="B282" s="576" t="s">
        <v>176</v>
      </c>
      <c r="C282" s="576"/>
      <c r="D282" s="576"/>
      <c r="E282" s="576"/>
      <c r="F282" s="576"/>
      <c r="G282" s="576"/>
      <c r="H282" s="576"/>
      <c r="I282" s="576"/>
      <c r="J282" s="159"/>
      <c r="K282" s="159"/>
      <c r="L282" s="159"/>
      <c r="M282" s="159"/>
      <c r="N282" s="159"/>
      <c r="O282" s="159"/>
      <c r="P282" s="27"/>
      <c r="Q282" s="27"/>
      <c r="R282" s="27"/>
      <c r="S282" s="27"/>
      <c r="T282" s="24"/>
    </row>
    <row r="283" spans="1:20" s="3" customFormat="1" ht="19.5" customHeight="1">
      <c r="A283" s="206"/>
      <c r="B283" s="436"/>
      <c r="C283" s="436"/>
      <c r="D283" s="436"/>
      <c r="E283" s="436"/>
      <c r="F283" s="436"/>
      <c r="G283" s="436"/>
      <c r="H283" s="436"/>
      <c r="I283" s="436"/>
      <c r="J283" s="159"/>
      <c r="K283" s="159"/>
      <c r="L283" s="159"/>
      <c r="M283" s="159"/>
      <c r="N283" s="159"/>
      <c r="O283" s="159"/>
      <c r="P283" s="27"/>
      <c r="Q283" s="27"/>
      <c r="R283" s="27"/>
      <c r="S283" s="27"/>
      <c r="T283" s="24"/>
    </row>
    <row r="284" spans="1:20" s="3" customFormat="1" ht="19.5" customHeight="1">
      <c r="A284" s="206"/>
      <c r="B284" s="436"/>
      <c r="C284" s="436"/>
      <c r="D284" s="436"/>
      <c r="E284" s="436"/>
      <c r="F284" s="436"/>
      <c r="G284" s="436"/>
      <c r="H284" s="436"/>
      <c r="I284" s="436"/>
      <c r="J284" s="159"/>
      <c r="K284" s="159"/>
      <c r="L284" s="159"/>
      <c r="M284" s="159"/>
      <c r="N284" s="159"/>
      <c r="O284" s="159"/>
      <c r="P284" s="27"/>
      <c r="Q284" s="27"/>
      <c r="R284" s="27"/>
      <c r="S284" s="27"/>
      <c r="T284" s="24"/>
    </row>
    <row r="285" spans="1:20" s="3" customFormat="1" ht="19.5" customHeight="1">
      <c r="A285" s="206"/>
      <c r="B285" s="436"/>
      <c r="C285" s="436"/>
      <c r="D285" s="436"/>
      <c r="E285" s="436"/>
      <c r="F285" s="436"/>
      <c r="G285" s="436"/>
      <c r="H285" s="436"/>
      <c r="I285" s="436"/>
      <c r="J285" s="159"/>
      <c r="K285" s="159"/>
      <c r="L285" s="159"/>
      <c r="M285" s="159"/>
      <c r="N285" s="159"/>
      <c r="O285" s="159"/>
      <c r="P285" s="27"/>
      <c r="Q285" s="27"/>
      <c r="R285" s="27"/>
      <c r="S285" s="27"/>
      <c r="T285" s="24"/>
    </row>
    <row r="286" spans="1:20" s="3" customFormat="1" ht="19.5" customHeight="1">
      <c r="A286" s="206"/>
      <c r="B286" s="436"/>
      <c r="C286" s="436"/>
      <c r="D286" s="436"/>
      <c r="E286" s="436"/>
      <c r="F286" s="436"/>
      <c r="G286" s="436"/>
      <c r="H286" s="436"/>
      <c r="I286" s="436"/>
      <c r="J286" s="159"/>
      <c r="K286" s="159"/>
      <c r="L286" s="159"/>
      <c r="M286" s="159"/>
      <c r="N286" s="159"/>
      <c r="O286" s="159"/>
      <c r="P286" s="27"/>
      <c r="Q286" s="27"/>
      <c r="R286" s="27"/>
      <c r="S286" s="27"/>
      <c r="T286" s="24"/>
    </row>
    <row r="287" spans="1:20" s="3" customFormat="1" ht="19.5" customHeight="1">
      <c r="A287" s="206"/>
      <c r="B287" s="436"/>
      <c r="C287" s="436"/>
      <c r="D287" s="436"/>
      <c r="E287" s="436"/>
      <c r="F287" s="436"/>
      <c r="G287" s="436"/>
      <c r="H287" s="436"/>
      <c r="I287" s="436"/>
      <c r="J287" s="159"/>
      <c r="K287" s="159"/>
      <c r="L287" s="159"/>
      <c r="M287" s="159"/>
      <c r="N287" s="159"/>
      <c r="O287" s="159"/>
      <c r="P287" s="27"/>
      <c r="Q287" s="27"/>
      <c r="R287" s="27"/>
      <c r="S287" s="27"/>
      <c r="T287" s="24"/>
    </row>
    <row r="288" spans="1:20" s="3" customFormat="1" ht="19.5" customHeight="1">
      <c r="A288" s="206"/>
      <c r="B288" s="436"/>
      <c r="C288" s="436"/>
      <c r="D288" s="436"/>
      <c r="E288" s="436"/>
      <c r="F288" s="436"/>
      <c r="G288" s="436"/>
      <c r="H288" s="436"/>
      <c r="I288" s="436"/>
      <c r="J288" s="159"/>
      <c r="K288" s="159"/>
      <c r="L288" s="159"/>
      <c r="M288" s="159"/>
      <c r="N288" s="159"/>
      <c r="O288" s="159"/>
      <c r="P288" s="27"/>
      <c r="Q288" s="27"/>
      <c r="R288" s="27"/>
      <c r="S288" s="27"/>
      <c r="T288" s="24"/>
    </row>
    <row r="289" spans="1:20" s="3" customFormat="1" ht="19.5" customHeight="1">
      <c r="A289" s="206"/>
      <c r="B289" s="206"/>
      <c r="C289" s="206"/>
      <c r="D289" s="28"/>
      <c r="E289" s="24"/>
      <c r="F289" s="24"/>
      <c r="G289" s="24"/>
      <c r="H289" s="24"/>
      <c r="I289" s="24"/>
      <c r="J289" s="24"/>
      <c r="K289" s="24"/>
      <c r="L289" s="24"/>
      <c r="M289" s="27"/>
      <c r="N289" s="27"/>
      <c r="O289" s="27"/>
      <c r="P289" s="27"/>
      <c r="Q289" s="3" t="s">
        <v>213</v>
      </c>
      <c r="R289" s="73"/>
      <c r="S289" s="27"/>
      <c r="T289" s="24"/>
    </row>
    <row r="290" spans="1:20" s="3" customFormat="1" ht="19.5" customHeight="1">
      <c r="A290" s="206"/>
      <c r="B290" s="206"/>
      <c r="C290" s="206"/>
      <c r="D290" s="28"/>
      <c r="E290" s="24"/>
      <c r="F290" s="24"/>
      <c r="G290" s="24"/>
      <c r="H290" s="24"/>
      <c r="I290" s="24"/>
      <c r="J290" s="24"/>
      <c r="K290" s="24"/>
      <c r="L290" s="24"/>
      <c r="M290" s="27"/>
      <c r="N290" s="27"/>
      <c r="O290" s="27"/>
      <c r="P290" s="27"/>
      <c r="R290" s="73"/>
      <c r="S290" s="27"/>
      <c r="T290" s="24"/>
    </row>
    <row r="291" spans="1:20" s="3" customFormat="1" ht="19.5" customHeight="1">
      <c r="A291" s="206"/>
      <c r="B291" s="206"/>
      <c r="C291" s="206"/>
      <c r="D291" s="28"/>
      <c r="E291" s="24"/>
      <c r="F291" s="24"/>
      <c r="G291" s="24"/>
      <c r="H291" s="24"/>
      <c r="I291" s="24"/>
      <c r="J291" s="24"/>
      <c r="K291" s="24"/>
      <c r="L291" s="24"/>
      <c r="M291" s="27"/>
      <c r="N291" s="27"/>
      <c r="O291" s="27"/>
      <c r="P291" s="27"/>
      <c r="R291" s="73"/>
      <c r="S291" s="27"/>
      <c r="T291" s="24"/>
    </row>
    <row r="292" spans="1:20" s="3" customFormat="1" ht="19.5" customHeight="1">
      <c r="A292" s="206"/>
      <c r="B292" s="206"/>
      <c r="C292" s="206"/>
      <c r="D292" s="28"/>
      <c r="E292" s="24"/>
      <c r="F292" s="24"/>
      <c r="G292" s="24"/>
      <c r="H292" s="24"/>
      <c r="I292" s="24"/>
      <c r="J292" s="24"/>
      <c r="K292" s="24"/>
      <c r="L292" s="24"/>
      <c r="M292" s="27"/>
      <c r="N292" s="27"/>
      <c r="O292" s="27"/>
      <c r="P292" s="27"/>
      <c r="R292" s="73"/>
      <c r="S292" s="27"/>
      <c r="T292" s="24"/>
    </row>
    <row r="293" spans="1:20" s="3" customFormat="1" ht="19.5" customHeight="1">
      <c r="A293" s="206"/>
      <c r="B293" s="206"/>
      <c r="C293" s="206"/>
      <c r="D293" s="28"/>
      <c r="E293" s="24"/>
      <c r="F293" s="24"/>
      <c r="G293" s="24"/>
      <c r="H293" s="24"/>
      <c r="I293" s="24"/>
      <c r="J293" s="24"/>
      <c r="K293" s="24"/>
      <c r="L293" s="24"/>
      <c r="M293" s="27"/>
      <c r="N293" s="27"/>
      <c r="O293" s="27"/>
      <c r="P293" s="27"/>
      <c r="R293" s="73"/>
      <c r="S293" s="27"/>
      <c r="T293" s="24"/>
    </row>
    <row r="294" spans="1:20" s="3" customFormat="1" ht="19.5" customHeight="1">
      <c r="A294" s="206"/>
      <c r="B294" s="206"/>
      <c r="C294" s="206"/>
      <c r="D294" s="28"/>
      <c r="E294" s="24"/>
      <c r="F294" s="24"/>
      <c r="G294" s="24"/>
      <c r="H294" s="24"/>
      <c r="I294" s="24"/>
      <c r="J294" s="24"/>
      <c r="K294" s="24"/>
      <c r="L294" s="24"/>
      <c r="M294" s="27"/>
      <c r="N294" s="27"/>
      <c r="O294" s="27"/>
      <c r="P294" s="27"/>
      <c r="R294" s="73"/>
      <c r="S294" s="27"/>
      <c r="T294" s="24"/>
    </row>
    <row r="295" spans="1:20" s="3" customFormat="1" ht="19.5" customHeight="1">
      <c r="A295" s="206"/>
      <c r="B295" s="206"/>
      <c r="C295" s="206"/>
      <c r="D295" s="28"/>
      <c r="E295" s="24"/>
      <c r="F295" s="24"/>
      <c r="G295" s="24"/>
      <c r="H295" s="24"/>
      <c r="I295" s="24"/>
      <c r="J295" s="24"/>
      <c r="K295" s="24"/>
      <c r="L295" s="24"/>
      <c r="M295" s="27"/>
      <c r="N295" s="27"/>
      <c r="O295" s="27"/>
      <c r="P295" s="27"/>
      <c r="R295" s="73"/>
      <c r="S295" s="27"/>
      <c r="T295" s="24"/>
    </row>
    <row r="296" spans="1:20" s="3" customFormat="1" ht="19.5" customHeight="1">
      <c r="A296" s="206"/>
      <c r="B296" s="206"/>
      <c r="C296" s="206"/>
      <c r="D296" s="28"/>
      <c r="E296" s="24"/>
      <c r="F296" s="24"/>
      <c r="G296" s="24"/>
      <c r="H296" s="24"/>
      <c r="I296" s="24"/>
      <c r="J296" s="24"/>
      <c r="K296" s="24"/>
      <c r="L296" s="24"/>
      <c r="M296" s="27"/>
      <c r="N296" s="27"/>
      <c r="O296" s="27"/>
      <c r="P296" s="27"/>
      <c r="R296" s="73"/>
      <c r="S296" s="27"/>
      <c r="T296" s="24"/>
    </row>
    <row r="297" spans="1:20" s="3" customFormat="1" ht="15" customHeight="1">
      <c r="A297" s="206"/>
      <c r="B297" s="206"/>
      <c r="C297" s="206"/>
      <c r="D297" s="28"/>
      <c r="E297" s="24"/>
      <c r="F297" s="24"/>
      <c r="G297" s="24"/>
      <c r="H297" s="24"/>
      <c r="I297" s="24"/>
      <c r="J297" s="24"/>
      <c r="K297" s="24"/>
      <c r="L297" s="24"/>
      <c r="M297" s="27"/>
      <c r="N297" s="27"/>
      <c r="O297" s="27"/>
      <c r="P297" s="27"/>
      <c r="Q297" s="27"/>
      <c r="R297" s="27"/>
      <c r="S297" s="27"/>
      <c r="T297" s="24"/>
    </row>
    <row r="298" spans="1:20" s="70" customFormat="1" ht="19.5" customHeight="1">
      <c r="A298" s="207">
        <v>13</v>
      </c>
      <c r="B298" s="573" t="s">
        <v>179</v>
      </c>
      <c r="C298" s="573"/>
      <c r="D298" s="573"/>
      <c r="E298" s="573"/>
      <c r="F298" s="573"/>
      <c r="G298" s="573"/>
      <c r="H298" s="573"/>
      <c r="I298" s="573"/>
      <c r="J298" s="573"/>
      <c r="K298" s="573"/>
      <c r="L298" s="573"/>
      <c r="M298" s="573"/>
      <c r="N298" s="573"/>
      <c r="O298" s="573"/>
      <c r="P298" s="69"/>
      <c r="Q298" s="69"/>
      <c r="R298" s="69"/>
      <c r="S298" s="69"/>
      <c r="T298" s="69"/>
    </row>
    <row r="299" spans="1:20" s="70" customFormat="1" ht="19.5" customHeight="1">
      <c r="A299" s="207"/>
      <c r="B299" s="573"/>
      <c r="C299" s="573"/>
      <c r="D299" s="573"/>
      <c r="E299" s="573"/>
      <c r="F299" s="573"/>
      <c r="G299" s="573"/>
      <c r="H299" s="573"/>
      <c r="I299" s="573"/>
      <c r="J299" s="573"/>
      <c r="K299" s="573"/>
      <c r="L299" s="573"/>
      <c r="M299" s="573"/>
      <c r="N299" s="573"/>
      <c r="O299" s="573"/>
      <c r="P299" s="69"/>
      <c r="Q299" s="69"/>
      <c r="R299" s="69"/>
      <c r="S299" s="69"/>
      <c r="T299" s="69"/>
    </row>
    <row r="300" spans="1:20" s="70" customFormat="1" ht="19.5" customHeight="1">
      <c r="A300" s="207"/>
      <c r="B300" s="207"/>
      <c r="C300" s="207"/>
      <c r="D300" s="71"/>
      <c r="E300" s="69"/>
      <c r="F300" s="69"/>
      <c r="G300" s="69"/>
      <c r="H300" s="69"/>
      <c r="I300" s="69"/>
      <c r="J300" s="69"/>
      <c r="K300" s="69"/>
      <c r="L300" s="69"/>
      <c r="M300" s="69"/>
      <c r="N300" s="69"/>
      <c r="O300" s="69"/>
      <c r="P300" s="69"/>
      <c r="Q300" s="69"/>
      <c r="R300" s="163" t="s">
        <v>8</v>
      </c>
      <c r="S300" s="69"/>
      <c r="T300" s="69"/>
    </row>
    <row r="301" spans="1:29" s="70" customFormat="1" ht="19.5" customHeight="1">
      <c r="A301" s="207"/>
      <c r="B301" s="207"/>
      <c r="C301" s="207"/>
      <c r="P301" s="34"/>
      <c r="Q301" s="34"/>
      <c r="R301" s="567"/>
      <c r="S301" s="567"/>
      <c r="T301" s="567"/>
      <c r="U301" s="567"/>
      <c r="V301" s="567"/>
      <c r="W301" s="567"/>
      <c r="X301" s="567"/>
      <c r="Y301" s="567"/>
      <c r="Z301" s="567"/>
      <c r="AA301" s="567"/>
      <c r="AB301" s="567"/>
      <c r="AC301" s="567"/>
    </row>
    <row r="302" spans="1:29" s="70" customFormat="1" ht="19.5" customHeight="1">
      <c r="A302" s="207"/>
      <c r="B302" s="207"/>
      <c r="C302" s="207"/>
      <c r="P302" s="34"/>
      <c r="Q302" s="34"/>
      <c r="R302" s="34"/>
      <c r="S302" s="34"/>
      <c r="T302" s="34"/>
      <c r="U302" s="34"/>
      <c r="V302" s="34"/>
      <c r="W302" s="34"/>
      <c r="X302" s="34"/>
      <c r="Y302" s="34"/>
      <c r="Z302" s="34"/>
      <c r="AA302" s="34"/>
      <c r="AB302" s="34"/>
      <c r="AC302" s="34"/>
    </row>
    <row r="303" spans="1:29" s="70" customFormat="1" ht="19.5" customHeight="1">
      <c r="A303" s="207"/>
      <c r="B303" s="207"/>
      <c r="C303" s="207"/>
      <c r="P303" s="34"/>
      <c r="Q303" s="34"/>
      <c r="R303" s="34"/>
      <c r="S303" s="34"/>
      <c r="T303" s="34"/>
      <c r="U303" s="34"/>
      <c r="V303" s="34"/>
      <c r="W303" s="34"/>
      <c r="X303" s="34"/>
      <c r="Y303" s="34"/>
      <c r="Z303" s="34"/>
      <c r="AA303" s="34"/>
      <c r="AB303" s="34"/>
      <c r="AC303" s="34"/>
    </row>
    <row r="304" spans="1:29" s="70" customFormat="1" ht="19.5" customHeight="1">
      <c r="A304" s="207"/>
      <c r="B304" s="207"/>
      <c r="C304" s="207"/>
      <c r="P304" s="34"/>
      <c r="Q304" s="34"/>
      <c r="R304" s="34"/>
      <c r="S304" s="34"/>
      <c r="T304" s="34"/>
      <c r="U304" s="34"/>
      <c r="V304" s="34"/>
      <c r="W304" s="34"/>
      <c r="X304" s="34"/>
      <c r="Y304" s="34"/>
      <c r="Z304" s="34"/>
      <c r="AA304" s="34"/>
      <c r="AB304" s="34"/>
      <c r="AC304" s="34"/>
    </row>
    <row r="305" spans="1:29" s="70" customFormat="1" ht="19.5" customHeight="1">
      <c r="A305" s="207"/>
      <c r="B305" s="207"/>
      <c r="C305" s="207"/>
      <c r="P305" s="34"/>
      <c r="Q305" s="34"/>
      <c r="R305" s="34"/>
      <c r="S305" s="34"/>
      <c r="T305" s="34"/>
      <c r="U305" s="34"/>
      <c r="V305" s="34"/>
      <c r="W305" s="34"/>
      <c r="X305" s="34"/>
      <c r="Y305" s="34"/>
      <c r="Z305" s="34"/>
      <c r="AA305" s="34"/>
      <c r="AB305" s="34"/>
      <c r="AC305" s="34"/>
    </row>
    <row r="306" spans="1:29" s="70" customFormat="1" ht="19.5" customHeight="1">
      <c r="A306" s="207"/>
      <c r="B306" s="207"/>
      <c r="C306" s="207"/>
      <c r="P306" s="34"/>
      <c r="Q306" s="34"/>
      <c r="R306" s="34"/>
      <c r="S306" s="34"/>
      <c r="T306" s="34"/>
      <c r="U306" s="34"/>
      <c r="V306" s="34"/>
      <c r="W306" s="34"/>
      <c r="X306" s="34"/>
      <c r="Y306" s="34"/>
      <c r="Z306" s="34"/>
      <c r="AA306" s="34"/>
      <c r="AB306" s="34"/>
      <c r="AC306" s="34"/>
    </row>
    <row r="307" spans="1:20" s="3" customFormat="1" ht="19.5" customHeight="1">
      <c r="A307" s="206">
        <v>14</v>
      </c>
      <c r="B307" s="201" t="s">
        <v>53</v>
      </c>
      <c r="C307" s="201"/>
      <c r="E307" s="22"/>
      <c r="I307" s="30"/>
      <c r="J307" s="30"/>
      <c r="K307" s="7"/>
      <c r="L307" s="7"/>
      <c r="M307" s="30"/>
      <c r="N307" s="30"/>
      <c r="O307" s="30"/>
      <c r="P307" s="30"/>
      <c r="Q307" s="30"/>
      <c r="R307" s="30"/>
      <c r="S307" s="30"/>
      <c r="T307" s="7"/>
    </row>
    <row r="308" spans="1:20" s="3" customFormat="1" ht="19.5" customHeight="1">
      <c r="A308" s="206"/>
      <c r="B308" s="206"/>
      <c r="C308" s="206"/>
      <c r="D308" s="28"/>
      <c r="E308" s="22"/>
      <c r="I308" s="30"/>
      <c r="J308" s="30"/>
      <c r="K308" s="7"/>
      <c r="L308" s="7"/>
      <c r="M308" s="30"/>
      <c r="N308" s="30"/>
      <c r="O308" s="30"/>
      <c r="P308" s="30"/>
      <c r="Q308" s="30"/>
      <c r="R308" s="30"/>
      <c r="S308" s="30"/>
      <c r="T308" s="7"/>
    </row>
    <row r="309" spans="1:20" s="3" customFormat="1" ht="19.5" customHeight="1">
      <c r="A309" s="206"/>
      <c r="B309" s="206"/>
      <c r="C309" s="206"/>
      <c r="D309" s="28"/>
      <c r="E309" s="22"/>
      <c r="I309" s="30"/>
      <c r="J309" s="30"/>
      <c r="K309" s="7"/>
      <c r="L309" s="7"/>
      <c r="M309" s="30"/>
      <c r="N309" s="30"/>
      <c r="O309" s="30"/>
      <c r="P309" s="30"/>
      <c r="Q309" s="30"/>
      <c r="R309" s="30"/>
      <c r="S309" s="30"/>
      <c r="T309" s="7"/>
    </row>
    <row r="310" spans="1:20" s="3" customFormat="1" ht="19.5" customHeight="1">
      <c r="A310" s="206"/>
      <c r="B310" s="206"/>
      <c r="C310" s="206"/>
      <c r="D310" s="28"/>
      <c r="E310" s="22"/>
      <c r="I310" s="30"/>
      <c r="J310" s="30"/>
      <c r="K310" s="7"/>
      <c r="L310" s="7"/>
      <c r="M310" s="30"/>
      <c r="N310" s="30"/>
      <c r="O310" s="30"/>
      <c r="P310" s="397"/>
      <c r="Q310" s="30"/>
      <c r="R310" s="30"/>
      <c r="S310" s="30"/>
      <c r="T310" s="7"/>
    </row>
    <row r="311" spans="1:20" s="3" customFormat="1" ht="19.5" customHeight="1">
      <c r="A311" s="206"/>
      <c r="B311" s="206"/>
      <c r="C311" s="206"/>
      <c r="D311" s="28"/>
      <c r="E311" s="22"/>
      <c r="I311" s="30"/>
      <c r="J311" s="30"/>
      <c r="K311" s="7"/>
      <c r="L311" s="7"/>
      <c r="M311" s="30"/>
      <c r="N311" s="30"/>
      <c r="O311" s="30"/>
      <c r="P311" s="397"/>
      <c r="Q311" s="30"/>
      <c r="R311" s="30"/>
      <c r="S311" s="30"/>
      <c r="T311" s="7"/>
    </row>
    <row r="312" spans="1:20" s="3" customFormat="1" ht="15.75" customHeight="1">
      <c r="A312" s="206"/>
      <c r="B312" s="206"/>
      <c r="C312" s="206"/>
      <c r="D312" s="28"/>
      <c r="E312" s="22"/>
      <c r="I312" s="30"/>
      <c r="J312" s="30"/>
      <c r="K312" s="7"/>
      <c r="L312" s="7"/>
      <c r="M312" s="30"/>
      <c r="N312" s="30"/>
      <c r="O312" s="30"/>
      <c r="P312" s="397"/>
      <c r="Q312" s="30"/>
      <c r="R312" s="30"/>
      <c r="S312" s="30"/>
      <c r="T312" s="7"/>
    </row>
    <row r="313" spans="1:20" s="3" customFormat="1" ht="16.5" customHeight="1">
      <c r="A313" s="206"/>
      <c r="B313" s="206"/>
      <c r="C313" s="206"/>
      <c r="D313" s="28"/>
      <c r="E313" s="22"/>
      <c r="I313" s="30"/>
      <c r="J313" s="30"/>
      <c r="K313" s="7"/>
      <c r="L313" s="7"/>
      <c r="M313" s="30"/>
      <c r="N313" s="30"/>
      <c r="O313" s="30"/>
      <c r="P313" s="397"/>
      <c r="Q313" s="30"/>
      <c r="R313" s="30"/>
      <c r="S313" s="30"/>
      <c r="T313" s="7"/>
    </row>
    <row r="314" spans="1:20" s="3" customFormat="1" ht="19.5" customHeight="1">
      <c r="A314" s="206"/>
      <c r="B314" s="206"/>
      <c r="C314" s="206"/>
      <c r="D314" s="28"/>
      <c r="E314" s="22"/>
      <c r="I314" s="30"/>
      <c r="J314" s="30"/>
      <c r="K314" s="7"/>
      <c r="L314" s="7"/>
      <c r="M314" s="30"/>
      <c r="N314" s="30"/>
      <c r="O314" s="30"/>
      <c r="P314" s="397"/>
      <c r="Q314" s="30"/>
      <c r="R314" s="30"/>
      <c r="S314" s="30"/>
      <c r="T314" s="7"/>
    </row>
    <row r="315" spans="1:20" s="3" customFormat="1" ht="19.5" customHeight="1">
      <c r="A315" s="206"/>
      <c r="B315" s="206"/>
      <c r="C315" s="206"/>
      <c r="D315" s="28"/>
      <c r="E315" s="22"/>
      <c r="I315" s="30"/>
      <c r="J315" s="30"/>
      <c r="K315" s="7"/>
      <c r="L315" s="7"/>
      <c r="M315" s="30"/>
      <c r="N315" s="30"/>
      <c r="O315" s="30"/>
      <c r="P315" s="397"/>
      <c r="Q315" s="30"/>
      <c r="R315" s="30"/>
      <c r="S315" s="30"/>
      <c r="T315" s="7"/>
    </row>
    <row r="316" spans="1:20" s="3" customFormat="1" ht="19.5" customHeight="1">
      <c r="A316" s="206"/>
      <c r="B316" s="206"/>
      <c r="C316" s="206"/>
      <c r="D316" s="28"/>
      <c r="E316" s="22"/>
      <c r="I316" s="30"/>
      <c r="J316" s="30"/>
      <c r="K316" s="7"/>
      <c r="L316" s="7"/>
      <c r="M316" s="30"/>
      <c r="N316" s="30"/>
      <c r="O316" s="30"/>
      <c r="P316" s="397"/>
      <c r="Q316" s="30"/>
      <c r="R316" s="30"/>
      <c r="S316" s="30"/>
      <c r="T316" s="7"/>
    </row>
    <row r="317" spans="1:20" s="3" customFormat="1" ht="19.5" customHeight="1">
      <c r="A317" s="206">
        <v>14</v>
      </c>
      <c r="B317" s="201" t="s">
        <v>302</v>
      </c>
      <c r="C317" s="206"/>
      <c r="D317" s="28"/>
      <c r="E317" s="22"/>
      <c r="I317" s="30"/>
      <c r="J317" s="30"/>
      <c r="K317" s="7"/>
      <c r="L317" s="7"/>
      <c r="M317" s="30"/>
      <c r="N317" s="30"/>
      <c r="O317" s="30"/>
      <c r="P317" s="397"/>
      <c r="Q317" s="30"/>
      <c r="R317" s="30"/>
      <c r="S317" s="30"/>
      <c r="T317" s="7"/>
    </row>
    <row r="318" spans="1:20" s="3" customFormat="1" ht="19.5" customHeight="1">
      <c r="A318" s="206"/>
      <c r="B318" s="206"/>
      <c r="C318" s="206"/>
      <c r="D318" s="28"/>
      <c r="E318" s="22"/>
      <c r="I318" s="30"/>
      <c r="J318" s="30"/>
      <c r="K318" s="7"/>
      <c r="L318" s="7"/>
      <c r="M318" s="30"/>
      <c r="N318" s="30"/>
      <c r="O318" s="30"/>
      <c r="P318" s="397"/>
      <c r="Q318" s="30"/>
      <c r="R318" s="30"/>
      <c r="S318" s="30"/>
      <c r="T318" s="7"/>
    </row>
    <row r="319" spans="1:20" s="3" customFormat="1" ht="19.5" customHeight="1">
      <c r="A319" s="206"/>
      <c r="B319" s="206"/>
      <c r="C319" s="206"/>
      <c r="D319" s="28"/>
      <c r="E319" s="22"/>
      <c r="I319" s="30"/>
      <c r="J319" s="30"/>
      <c r="K319" s="7"/>
      <c r="L319" s="7"/>
      <c r="M319" s="30"/>
      <c r="N319" s="30"/>
      <c r="O319" s="30"/>
      <c r="P319" s="30"/>
      <c r="Q319" s="30"/>
      <c r="R319" s="30"/>
      <c r="S319" s="30"/>
      <c r="T319" s="7"/>
    </row>
    <row r="320" spans="1:20" s="3" customFormat="1" ht="19.5" customHeight="1">
      <c r="A320" s="206"/>
      <c r="B320" s="206"/>
      <c r="C320" s="206"/>
      <c r="D320" s="28"/>
      <c r="E320" s="22"/>
      <c r="I320" s="30"/>
      <c r="J320" s="30"/>
      <c r="K320" s="7"/>
      <c r="L320" s="7"/>
      <c r="M320" s="30"/>
      <c r="N320" s="30"/>
      <c r="O320" s="30"/>
      <c r="P320" s="30"/>
      <c r="Q320" s="30"/>
      <c r="R320" s="30"/>
      <c r="S320" s="30"/>
      <c r="T320" s="7"/>
    </row>
    <row r="321" spans="1:20" s="3" customFormat="1" ht="19.5" customHeight="1">
      <c r="A321" s="206"/>
      <c r="B321" s="201"/>
      <c r="C321" s="201"/>
      <c r="E321" s="22"/>
      <c r="I321" s="30"/>
      <c r="J321" s="30"/>
      <c r="K321" s="7"/>
      <c r="L321" s="7"/>
      <c r="M321" s="30"/>
      <c r="N321" s="30"/>
      <c r="O321" s="30"/>
      <c r="P321" s="30"/>
      <c r="Q321" s="30"/>
      <c r="R321" s="30"/>
      <c r="S321" s="30"/>
      <c r="T321" s="7"/>
    </row>
    <row r="322" spans="1:20" s="3" customFormat="1" ht="18.75">
      <c r="A322" s="206"/>
      <c r="B322" s="201"/>
      <c r="C322" s="201"/>
      <c r="E322" s="22"/>
      <c r="I322" s="30"/>
      <c r="J322" s="30"/>
      <c r="K322" s="7"/>
      <c r="L322" s="7"/>
      <c r="M322" s="30"/>
      <c r="N322" s="30"/>
      <c r="O322" s="30"/>
      <c r="P322" s="30"/>
      <c r="Q322" s="30"/>
      <c r="R322" s="30"/>
      <c r="S322" s="30"/>
      <c r="T322" s="7"/>
    </row>
    <row r="323" spans="1:20" s="3" customFormat="1" ht="19.5" customHeight="1">
      <c r="A323" s="206">
        <v>15</v>
      </c>
      <c r="B323" s="201" t="s">
        <v>54</v>
      </c>
      <c r="C323" s="201"/>
      <c r="E323" s="22"/>
      <c r="I323" s="30"/>
      <c r="J323" s="30"/>
      <c r="K323" s="7"/>
      <c r="L323" s="7"/>
      <c r="M323" s="30"/>
      <c r="N323" s="30"/>
      <c r="O323" s="30"/>
      <c r="P323" s="30"/>
      <c r="Q323" s="30"/>
      <c r="R323" s="30"/>
      <c r="S323" s="30"/>
      <c r="T323" s="7"/>
    </row>
    <row r="324" spans="1:20" s="3" customFormat="1" ht="19.5" customHeight="1">
      <c r="A324" s="206"/>
      <c r="B324" s="206"/>
      <c r="C324" s="206"/>
      <c r="D324" s="32"/>
      <c r="E324" s="22"/>
      <c r="I324" s="30"/>
      <c r="J324" s="30"/>
      <c r="K324" s="7"/>
      <c r="L324" s="7"/>
      <c r="M324" s="30"/>
      <c r="N324" s="30"/>
      <c r="O324" s="30"/>
      <c r="P324" s="30"/>
      <c r="Q324" s="30"/>
      <c r="R324" s="30"/>
      <c r="S324" s="30"/>
      <c r="T324" s="7"/>
    </row>
    <row r="325" spans="1:20" s="3" customFormat="1" ht="19.5" customHeight="1">
      <c r="A325" s="208"/>
      <c r="B325" s="208"/>
      <c r="C325" s="208"/>
      <c r="D325" s="22"/>
      <c r="E325" s="24"/>
      <c r="F325" s="24"/>
      <c r="G325" s="24"/>
      <c r="H325" s="24"/>
      <c r="I325" s="24"/>
      <c r="J325" s="24"/>
      <c r="K325" s="24"/>
      <c r="L325" s="24"/>
      <c r="M325" s="27"/>
      <c r="N325" s="27"/>
      <c r="O325" s="27"/>
      <c r="P325" s="27"/>
      <c r="Q325" s="27"/>
      <c r="R325" s="27"/>
      <c r="S325" s="27"/>
      <c r="T325" s="24"/>
    </row>
    <row r="326" spans="1:20" s="3" customFormat="1" ht="19.5" customHeight="1">
      <c r="A326" s="208"/>
      <c r="B326" s="208"/>
      <c r="C326" s="208"/>
      <c r="D326" s="22"/>
      <c r="E326" s="24"/>
      <c r="F326" s="24"/>
      <c r="G326" s="24"/>
      <c r="H326" s="24"/>
      <c r="I326" s="24"/>
      <c r="J326" s="24"/>
      <c r="K326" s="24"/>
      <c r="L326" s="24"/>
      <c r="M326" s="27"/>
      <c r="N326" s="27"/>
      <c r="O326" s="27"/>
      <c r="P326" s="27"/>
      <c r="Q326" s="27"/>
      <c r="R326" s="27"/>
      <c r="S326" s="27"/>
      <c r="T326" s="24"/>
    </row>
    <row r="327" spans="1:20" s="3" customFormat="1" ht="19.5" customHeight="1">
      <c r="A327" s="208"/>
      <c r="B327" s="208"/>
      <c r="C327" s="208"/>
      <c r="D327" s="22"/>
      <c r="E327" s="24"/>
      <c r="F327" s="24"/>
      <c r="G327" s="24"/>
      <c r="H327" s="24"/>
      <c r="I327" s="24"/>
      <c r="J327" s="24"/>
      <c r="K327" s="24"/>
      <c r="L327" s="24"/>
      <c r="M327" s="27"/>
      <c r="N327" s="27"/>
      <c r="O327" s="27"/>
      <c r="P327" s="27"/>
      <c r="Q327" s="27"/>
      <c r="R327" s="27"/>
      <c r="S327" s="27"/>
      <c r="T327" s="24"/>
    </row>
    <row r="328" spans="1:20" s="3" customFormat="1" ht="19.5" customHeight="1">
      <c r="A328" s="206">
        <v>16</v>
      </c>
      <c r="B328" s="201" t="s">
        <v>141</v>
      </c>
      <c r="C328" s="201"/>
      <c r="E328" s="24"/>
      <c r="F328" s="24"/>
      <c r="G328" s="24"/>
      <c r="H328" s="24"/>
      <c r="I328" s="24"/>
      <c r="J328" s="24"/>
      <c r="K328" s="24"/>
      <c r="L328" s="24"/>
      <c r="M328" s="27"/>
      <c r="N328" s="27"/>
      <c r="O328" s="27"/>
      <c r="P328" s="27"/>
      <c r="Q328" s="27"/>
      <c r="R328" s="27"/>
      <c r="S328" s="27"/>
      <c r="T328" s="24"/>
    </row>
    <row r="329" spans="1:20" s="3" customFormat="1" ht="19.5" customHeight="1">
      <c r="A329" s="206"/>
      <c r="B329" s="201"/>
      <c r="C329" s="201"/>
      <c r="E329" s="24"/>
      <c r="F329" s="24"/>
      <c r="G329" s="24"/>
      <c r="H329" s="24"/>
      <c r="I329" s="24"/>
      <c r="J329" s="24"/>
      <c r="K329" s="24"/>
      <c r="L329" s="24"/>
      <c r="M329" s="27"/>
      <c r="N329" s="27"/>
      <c r="O329" s="27"/>
      <c r="P329" s="27"/>
      <c r="Q329" s="27"/>
      <c r="R329" s="27"/>
      <c r="S329" s="27"/>
      <c r="T329" s="24"/>
    </row>
    <row r="330" spans="1:20" s="3" customFormat="1" ht="19.5" customHeight="1">
      <c r="A330" s="206"/>
      <c r="B330" s="206"/>
      <c r="C330" s="206"/>
      <c r="D330" s="28"/>
      <c r="E330" s="24"/>
      <c r="F330" s="24"/>
      <c r="G330" s="24"/>
      <c r="H330" s="24"/>
      <c r="I330" s="577" t="s">
        <v>73</v>
      </c>
      <c r="J330" s="577"/>
      <c r="K330" s="577"/>
      <c r="L330" s="27"/>
      <c r="M330" s="570" t="s">
        <v>62</v>
      </c>
      <c r="N330" s="570"/>
      <c r="O330" s="570"/>
      <c r="P330" s="27"/>
      <c r="Q330" s="27"/>
      <c r="R330" s="27"/>
      <c r="S330" s="27"/>
      <c r="T330" s="24"/>
    </row>
    <row r="331" spans="1:20" s="3" customFormat="1" ht="19.5" customHeight="1">
      <c r="A331" s="208"/>
      <c r="B331" s="208"/>
      <c r="C331" s="208"/>
      <c r="D331" s="33"/>
      <c r="F331" s="40"/>
      <c r="H331" s="41"/>
      <c r="I331" s="577" t="s">
        <v>16</v>
      </c>
      <c r="J331" s="577"/>
      <c r="K331" s="577"/>
      <c r="L331" s="27"/>
      <c r="M331" s="570" t="s">
        <v>16</v>
      </c>
      <c r="N331" s="570"/>
      <c r="O331" s="570"/>
      <c r="P331" s="41"/>
      <c r="Q331" s="41"/>
      <c r="R331" s="41"/>
      <c r="S331" s="41"/>
      <c r="T331" s="24"/>
    </row>
    <row r="332" spans="1:19" s="3" customFormat="1" ht="19.5" customHeight="1">
      <c r="A332" s="208"/>
      <c r="B332" s="208"/>
      <c r="C332" s="208"/>
      <c r="E332" s="33"/>
      <c r="F332" s="30"/>
      <c r="I332" s="23"/>
      <c r="J332" s="150"/>
      <c r="K332" s="192" t="str">
        <f>'format-pl a'!C10</f>
        <v>30.09.2010</v>
      </c>
      <c r="L332" s="153"/>
      <c r="M332" s="193"/>
      <c r="N332" s="192"/>
      <c r="O332" s="192" t="str">
        <f>K332</f>
        <v>30.09.2010</v>
      </c>
      <c r="P332" s="150"/>
      <c r="Q332" s="42"/>
      <c r="R332" s="42"/>
      <c r="S332" s="42"/>
    </row>
    <row r="333" spans="1:19" s="3" customFormat="1" ht="19.5" customHeight="1">
      <c r="A333" s="208"/>
      <c r="B333" s="208"/>
      <c r="C333" s="208"/>
      <c r="E333" s="33"/>
      <c r="F333" s="30"/>
      <c r="I333" s="23"/>
      <c r="J333" s="74"/>
      <c r="K333" s="74" t="s">
        <v>2</v>
      </c>
      <c r="L333" s="74"/>
      <c r="M333" s="23"/>
      <c r="N333" s="74"/>
      <c r="O333" s="74" t="s">
        <v>2</v>
      </c>
      <c r="P333" s="74"/>
      <c r="Q333" s="44"/>
      <c r="R333" s="44"/>
      <c r="S333" s="44"/>
    </row>
    <row r="334" spans="1:19" s="3" customFormat="1" ht="19.5" customHeight="1">
      <c r="A334" s="208"/>
      <c r="B334" s="21" t="s">
        <v>71</v>
      </c>
      <c r="C334" s="21"/>
      <c r="F334" s="46"/>
      <c r="J334" s="30"/>
      <c r="K334" s="7"/>
      <c r="L334" s="47"/>
      <c r="N334" s="30"/>
      <c r="O334" s="7"/>
      <c r="P334" s="30"/>
      <c r="Q334" s="30"/>
      <c r="R334" s="30"/>
      <c r="S334" s="30"/>
    </row>
    <row r="335" spans="1:19" s="3" customFormat="1" ht="19.5" customHeight="1">
      <c r="A335" s="208"/>
      <c r="B335" s="45" t="s">
        <v>134</v>
      </c>
      <c r="C335" s="45"/>
      <c r="F335" s="46"/>
      <c r="J335" s="30"/>
      <c r="K335" s="194">
        <v>8874000</v>
      </c>
      <c r="L335" s="147"/>
      <c r="M335" s="194"/>
      <c r="N335" s="134"/>
      <c r="O335" s="194">
        <v>12995000</v>
      </c>
      <c r="P335" s="30"/>
      <c r="Q335" s="30"/>
      <c r="R335" s="30"/>
      <c r="S335" s="30"/>
    </row>
    <row r="336" spans="1:19" s="3" customFormat="1" ht="19.5" customHeight="1">
      <c r="A336" s="208"/>
      <c r="B336" s="45" t="s">
        <v>155</v>
      </c>
      <c r="C336" s="45"/>
      <c r="F336" s="46"/>
      <c r="J336" s="30"/>
      <c r="K336" s="135">
        <v>542000</v>
      </c>
      <c r="L336" s="147"/>
      <c r="M336" s="194"/>
      <c r="N336" s="134"/>
      <c r="O336" s="135">
        <f>3000+542000</f>
        <v>545000</v>
      </c>
      <c r="P336" s="30"/>
      <c r="Q336" s="30"/>
      <c r="R336" s="30"/>
      <c r="S336" s="30"/>
    </row>
    <row r="337" spans="1:19" s="3" customFormat="1" ht="18.75">
      <c r="A337" s="208"/>
      <c r="B337" s="45"/>
      <c r="C337" s="45"/>
      <c r="F337" s="46"/>
      <c r="J337" s="30"/>
      <c r="K337" s="213">
        <f>SUM(K335:K336)</f>
        <v>9416000</v>
      </c>
      <c r="L337" s="212"/>
      <c r="M337" s="213"/>
      <c r="N337" s="214"/>
      <c r="O337" s="213">
        <f>SUM(O335:O336)</f>
        <v>13540000</v>
      </c>
      <c r="P337" s="30"/>
      <c r="Q337" s="30"/>
      <c r="R337" s="30"/>
      <c r="S337" s="30"/>
    </row>
    <row r="338" spans="1:19" s="3" customFormat="1" ht="19.5" customHeight="1">
      <c r="A338" s="208"/>
      <c r="B338" s="45" t="s">
        <v>72</v>
      </c>
      <c r="C338" s="45"/>
      <c r="F338" s="46"/>
      <c r="J338" s="21"/>
      <c r="K338" s="194"/>
      <c r="L338" s="194"/>
      <c r="M338" s="194"/>
      <c r="N338" s="194"/>
      <c r="O338" s="194"/>
      <c r="P338" s="30"/>
      <c r="Q338" s="30"/>
      <c r="R338" s="30"/>
      <c r="S338" s="30"/>
    </row>
    <row r="339" spans="1:19" s="3" customFormat="1" ht="19.5" customHeight="1">
      <c r="A339" s="208"/>
      <c r="B339" s="21" t="s">
        <v>134</v>
      </c>
      <c r="C339" s="21"/>
      <c r="F339" s="46"/>
      <c r="J339" s="30"/>
      <c r="K339" s="194">
        <v>645000</v>
      </c>
      <c r="L339" s="147"/>
      <c r="M339" s="194"/>
      <c r="N339" s="134"/>
      <c r="O339" s="194">
        <f>5323000+645000</f>
        <v>5968000</v>
      </c>
      <c r="P339" s="30"/>
      <c r="Q339" s="30"/>
      <c r="R339" s="30"/>
      <c r="S339" s="30"/>
    </row>
    <row r="340" spans="1:19" s="3" customFormat="1" ht="19.5" customHeight="1">
      <c r="A340" s="208"/>
      <c r="B340" s="45" t="s">
        <v>155</v>
      </c>
      <c r="C340" s="45"/>
      <c r="F340" s="46"/>
      <c r="J340" s="30"/>
      <c r="K340" s="510">
        <v>0</v>
      </c>
      <c r="L340" s="196"/>
      <c r="M340" s="195"/>
      <c r="N340" s="133"/>
      <c r="O340" s="195">
        <v>657000</v>
      </c>
      <c r="P340" s="30"/>
      <c r="Q340" s="30"/>
      <c r="R340" s="30"/>
      <c r="S340" s="30"/>
    </row>
    <row r="341" spans="1:19" s="3" customFormat="1" ht="19.5" customHeight="1">
      <c r="A341" s="208"/>
      <c r="B341" s="45"/>
      <c r="C341" s="45"/>
      <c r="F341" s="46"/>
      <c r="J341" s="30"/>
      <c r="K341" s="194">
        <f>SUM(K339:K340)</f>
        <v>645000</v>
      </c>
      <c r="L341" s="147"/>
      <c r="M341" s="194"/>
      <c r="N341" s="134"/>
      <c r="O341" s="194">
        <f>SUM(O339:O340)</f>
        <v>6625000</v>
      </c>
      <c r="P341" s="30"/>
      <c r="Q341" s="30"/>
      <c r="R341" s="30"/>
      <c r="S341" s="30"/>
    </row>
    <row r="342" spans="1:19" s="3" customFormat="1" ht="18.75">
      <c r="A342" s="208"/>
      <c r="B342" s="45"/>
      <c r="C342" s="45"/>
      <c r="F342" s="46"/>
      <c r="J342" s="30"/>
      <c r="K342" s="195"/>
      <c r="L342" s="196"/>
      <c r="M342" s="195"/>
      <c r="N342" s="133"/>
      <c r="O342" s="195"/>
      <c r="P342" s="30"/>
      <c r="Q342" s="30"/>
      <c r="R342" s="30"/>
      <c r="S342" s="30"/>
    </row>
    <row r="343" spans="1:19" s="3" customFormat="1" ht="18.75">
      <c r="A343" s="208"/>
      <c r="D343" s="21"/>
      <c r="F343" s="46"/>
      <c r="J343" s="30"/>
      <c r="K343" s="194"/>
      <c r="L343" s="147"/>
      <c r="M343" s="511"/>
      <c r="N343" s="134"/>
      <c r="O343" s="194"/>
      <c r="P343" s="30"/>
      <c r="Q343" s="30"/>
      <c r="R343" s="30"/>
      <c r="S343" s="30"/>
    </row>
    <row r="344" spans="1:19" s="3" customFormat="1" ht="19.5" customHeight="1" thickBot="1">
      <c r="A344" s="208"/>
      <c r="B344" s="208"/>
      <c r="C344" s="208"/>
      <c r="D344" s="21"/>
      <c r="F344" s="46"/>
      <c r="J344" s="30"/>
      <c r="K344" s="512">
        <f>K337+K341</f>
        <v>10061000</v>
      </c>
      <c r="L344" s="437"/>
      <c r="M344" s="512"/>
      <c r="N344" s="513"/>
      <c r="O344" s="512">
        <f>O341+O337</f>
        <v>20165000</v>
      </c>
      <c r="P344" s="30"/>
      <c r="Q344" s="30"/>
      <c r="R344" s="30"/>
      <c r="S344" s="30"/>
    </row>
    <row r="345" spans="1:19" s="3" customFormat="1" ht="19.5" customHeight="1" thickTop="1">
      <c r="A345" s="208"/>
      <c r="B345" s="208"/>
      <c r="C345" s="208"/>
      <c r="D345" s="21"/>
      <c r="F345" s="46"/>
      <c r="J345" s="30"/>
      <c r="K345" s="160"/>
      <c r="L345" s="93"/>
      <c r="M345" s="160"/>
      <c r="N345" s="99"/>
      <c r="O345" s="160"/>
      <c r="P345" s="30"/>
      <c r="Q345" s="30"/>
      <c r="R345" s="30"/>
      <c r="S345" s="30"/>
    </row>
    <row r="346" spans="1:19" s="3" customFormat="1" ht="19.5" customHeight="1">
      <c r="A346" s="208"/>
      <c r="B346" s="208"/>
      <c r="C346" s="208"/>
      <c r="D346" s="21"/>
      <c r="F346" s="46"/>
      <c r="G346" s="46"/>
      <c r="H346" s="46"/>
      <c r="I346" s="48"/>
      <c r="J346" s="30"/>
      <c r="K346" s="48"/>
      <c r="L346" s="47"/>
      <c r="M346" s="7"/>
      <c r="N346" s="30"/>
      <c r="O346" s="47"/>
      <c r="P346" s="248"/>
      <c r="Q346" s="30"/>
      <c r="R346" s="30"/>
      <c r="S346" s="30"/>
    </row>
    <row r="347" spans="1:20" s="3" customFormat="1" ht="19.5" customHeight="1">
      <c r="A347" s="208"/>
      <c r="B347" s="208"/>
      <c r="C347" s="208"/>
      <c r="D347" s="24"/>
      <c r="E347" s="24"/>
      <c r="F347" s="24"/>
      <c r="G347" s="24"/>
      <c r="H347" s="24"/>
      <c r="I347" s="24"/>
      <c r="J347" s="24"/>
      <c r="K347" s="24"/>
      <c r="L347" s="24"/>
      <c r="M347" s="27"/>
      <c r="N347" s="27"/>
      <c r="O347" s="27"/>
      <c r="P347" s="27"/>
      <c r="Q347" s="27"/>
      <c r="R347" s="27"/>
      <c r="S347" s="27"/>
      <c r="T347" s="24"/>
    </row>
    <row r="348" spans="1:20" s="3" customFormat="1" ht="19.5" customHeight="1">
      <c r="A348" s="208"/>
      <c r="B348" s="208"/>
      <c r="C348" s="208"/>
      <c r="D348" s="24"/>
      <c r="E348" s="24"/>
      <c r="F348" s="24"/>
      <c r="G348" s="24"/>
      <c r="H348" s="24"/>
      <c r="I348" s="24"/>
      <c r="J348" s="24"/>
      <c r="K348" s="24"/>
      <c r="L348" s="24"/>
      <c r="M348" s="27"/>
      <c r="N348" s="27"/>
      <c r="O348" s="27"/>
      <c r="P348" s="27"/>
      <c r="Q348" s="27"/>
      <c r="R348" s="27"/>
      <c r="S348" s="27"/>
      <c r="T348" s="24"/>
    </row>
    <row r="349" spans="1:20" s="3" customFormat="1" ht="19.5" customHeight="1">
      <c r="A349" s="208"/>
      <c r="B349" s="208"/>
      <c r="C349" s="208"/>
      <c r="D349" s="24"/>
      <c r="E349" s="24"/>
      <c r="F349" s="24"/>
      <c r="G349" s="24"/>
      <c r="H349" s="24"/>
      <c r="I349" s="24"/>
      <c r="J349" s="24"/>
      <c r="K349" s="24"/>
      <c r="L349" s="24"/>
      <c r="M349" s="27"/>
      <c r="N349" s="27"/>
      <c r="O349" s="27"/>
      <c r="P349" s="27"/>
      <c r="Q349" s="27"/>
      <c r="R349" s="27"/>
      <c r="S349" s="27"/>
      <c r="T349" s="24"/>
    </row>
    <row r="350" spans="1:20" s="3" customFormat="1" ht="19.5" customHeight="1">
      <c r="A350" s="206">
        <v>17</v>
      </c>
      <c r="B350" s="201" t="s">
        <v>143</v>
      </c>
      <c r="C350" s="201"/>
      <c r="E350" s="24"/>
      <c r="F350" s="24"/>
      <c r="G350" s="24"/>
      <c r="H350" s="24"/>
      <c r="I350" s="24"/>
      <c r="J350" s="24"/>
      <c r="K350" s="24"/>
      <c r="L350" s="24"/>
      <c r="M350" s="27"/>
      <c r="N350" s="27"/>
      <c r="O350" s="27"/>
      <c r="P350" s="27"/>
      <c r="Q350" s="27"/>
      <c r="R350" s="27"/>
      <c r="S350" s="27"/>
      <c r="T350" s="24"/>
    </row>
    <row r="351" spans="1:20" s="3" customFormat="1" ht="19.5" customHeight="1">
      <c r="A351" s="206"/>
      <c r="B351" s="206"/>
      <c r="C351" s="206"/>
      <c r="D351" s="28"/>
      <c r="E351" s="24"/>
      <c r="F351" s="24"/>
      <c r="G351" s="24"/>
      <c r="H351" s="24"/>
      <c r="I351" s="24"/>
      <c r="J351" s="24"/>
      <c r="K351" s="24"/>
      <c r="L351" s="24"/>
      <c r="M351" s="27"/>
      <c r="N351" s="27"/>
      <c r="O351" s="27"/>
      <c r="P351" s="27"/>
      <c r="Q351" s="27"/>
      <c r="R351" s="27"/>
      <c r="S351" s="27"/>
      <c r="T351" s="24"/>
    </row>
    <row r="352" spans="1:20" s="3" customFormat="1" ht="19.5" customHeight="1">
      <c r="A352" s="208"/>
      <c r="B352" s="208"/>
      <c r="C352" s="208"/>
      <c r="D352" s="38"/>
      <c r="E352" s="38"/>
      <c r="F352" s="38"/>
      <c r="G352" s="38"/>
      <c r="H352" s="38"/>
      <c r="I352" s="38"/>
      <c r="J352" s="38"/>
      <c r="K352" s="38"/>
      <c r="L352" s="38"/>
      <c r="M352" s="38"/>
      <c r="N352" s="38"/>
      <c r="O352" s="38"/>
      <c r="P352" s="29"/>
      <c r="Q352" s="29"/>
      <c r="R352" s="38"/>
      <c r="S352" s="38"/>
      <c r="T352" s="38"/>
    </row>
    <row r="353" spans="1:20" s="3" customFormat="1" ht="19.5" customHeight="1">
      <c r="A353" s="208"/>
      <c r="B353" s="208"/>
      <c r="C353" s="208"/>
      <c r="D353" s="38"/>
      <c r="E353" s="38"/>
      <c r="F353" s="38"/>
      <c r="G353" s="38"/>
      <c r="H353" s="38"/>
      <c r="I353" s="38"/>
      <c r="J353" s="38"/>
      <c r="K353" s="38"/>
      <c r="L353" s="38"/>
      <c r="M353" s="38"/>
      <c r="N353" s="38"/>
      <c r="O353" s="38"/>
      <c r="P353" s="29"/>
      <c r="Q353" s="29"/>
      <c r="R353" s="38"/>
      <c r="S353" s="38"/>
      <c r="T353" s="38"/>
    </row>
    <row r="354" spans="1:20" s="3" customFormat="1" ht="19.5" customHeight="1">
      <c r="A354" s="208"/>
      <c r="B354" s="208"/>
      <c r="C354" s="208"/>
      <c r="D354" s="38"/>
      <c r="E354" s="38"/>
      <c r="F354" s="38"/>
      <c r="G354" s="38"/>
      <c r="H354" s="38"/>
      <c r="I354" s="38"/>
      <c r="J354" s="38"/>
      <c r="K354" s="38"/>
      <c r="L354" s="38"/>
      <c r="M354" s="38"/>
      <c r="N354" s="38"/>
      <c r="O354" s="38"/>
      <c r="P354" s="29"/>
      <c r="Q354" s="29"/>
      <c r="R354" s="38"/>
      <c r="S354" s="38"/>
      <c r="T354" s="38"/>
    </row>
    <row r="355" spans="1:20" s="3" customFormat="1" ht="18.75">
      <c r="A355" s="208"/>
      <c r="B355" s="208"/>
      <c r="C355" s="208"/>
      <c r="D355" s="38"/>
      <c r="E355" s="38"/>
      <c r="F355" s="38"/>
      <c r="G355" s="38"/>
      <c r="H355" s="38"/>
      <c r="I355" s="38"/>
      <c r="J355" s="38"/>
      <c r="K355" s="38"/>
      <c r="L355" s="38"/>
      <c r="M355" s="38"/>
      <c r="N355" s="38"/>
      <c r="O355" s="38"/>
      <c r="P355" s="29"/>
      <c r="Q355" s="29"/>
      <c r="R355" s="38"/>
      <c r="S355" s="38"/>
      <c r="T355" s="38"/>
    </row>
    <row r="356" spans="1:20" s="3" customFormat="1" ht="19.5" customHeight="1">
      <c r="A356" s="206">
        <v>18</v>
      </c>
      <c r="B356" s="201" t="s">
        <v>55</v>
      </c>
      <c r="C356" s="201"/>
      <c r="E356" s="24"/>
      <c r="F356" s="24"/>
      <c r="G356" s="24"/>
      <c r="H356" s="24"/>
      <c r="I356" s="24"/>
      <c r="J356" s="24"/>
      <c r="K356" s="24"/>
      <c r="L356" s="24"/>
      <c r="M356" s="27"/>
      <c r="N356" s="27"/>
      <c r="O356" s="27"/>
      <c r="P356" s="27"/>
      <c r="Q356" s="27"/>
      <c r="R356" s="27"/>
      <c r="S356" s="27"/>
      <c r="T356" s="24"/>
    </row>
    <row r="357" spans="1:20" s="3" customFormat="1" ht="19.5" customHeight="1">
      <c r="A357" s="206"/>
      <c r="B357" s="201"/>
      <c r="C357" s="201"/>
      <c r="E357" s="24"/>
      <c r="F357" s="24"/>
      <c r="G357" s="24"/>
      <c r="H357" s="24"/>
      <c r="I357" s="24"/>
      <c r="J357" s="24"/>
      <c r="K357" s="24"/>
      <c r="L357" s="24"/>
      <c r="M357" s="27"/>
      <c r="N357" s="27"/>
      <c r="O357" s="27"/>
      <c r="P357" s="27"/>
      <c r="Q357" s="27"/>
      <c r="R357" s="27"/>
      <c r="S357" s="27"/>
      <c r="T357" s="24"/>
    </row>
    <row r="358" spans="1:20" s="3" customFormat="1" ht="19.5" customHeight="1">
      <c r="A358" s="206"/>
      <c r="B358" s="361" t="s">
        <v>196</v>
      </c>
      <c r="C358" s="361"/>
      <c r="E358" s="24"/>
      <c r="F358" s="24"/>
      <c r="G358" s="24"/>
      <c r="H358" s="24"/>
      <c r="I358" s="24"/>
      <c r="J358" s="24"/>
      <c r="K358" s="24"/>
      <c r="L358" s="24"/>
      <c r="M358" s="27"/>
      <c r="N358" s="27"/>
      <c r="O358" s="27"/>
      <c r="P358" s="27"/>
      <c r="Q358" s="27"/>
      <c r="R358" s="27"/>
      <c r="S358" s="27"/>
      <c r="T358" s="24"/>
    </row>
    <row r="359" spans="1:20" s="3" customFormat="1" ht="19.5" customHeight="1">
      <c r="A359" s="206"/>
      <c r="B359" s="361"/>
      <c r="C359" s="361"/>
      <c r="E359" s="24"/>
      <c r="F359" s="24"/>
      <c r="G359" s="24"/>
      <c r="H359" s="24"/>
      <c r="I359" s="24"/>
      <c r="J359" s="24"/>
      <c r="K359" s="24"/>
      <c r="L359" s="24"/>
      <c r="M359" s="27"/>
      <c r="N359" s="27"/>
      <c r="O359" s="27"/>
      <c r="P359" s="27"/>
      <c r="Q359" s="27"/>
      <c r="R359" s="27"/>
      <c r="S359" s="27"/>
      <c r="T359" s="24"/>
    </row>
    <row r="360" spans="1:20" s="3" customFormat="1" ht="19.5" customHeight="1">
      <c r="A360" s="206"/>
      <c r="B360" s="361"/>
      <c r="C360" s="361"/>
      <c r="E360" s="24"/>
      <c r="F360" s="24"/>
      <c r="G360" s="24"/>
      <c r="H360" s="24"/>
      <c r="I360" s="27" t="s">
        <v>73</v>
      </c>
      <c r="J360" s="27"/>
      <c r="K360" s="27"/>
      <c r="L360" s="24"/>
      <c r="M360" s="565" t="s">
        <v>62</v>
      </c>
      <c r="N360" s="565"/>
      <c r="O360" s="565"/>
      <c r="P360" s="27"/>
      <c r="Q360" s="27"/>
      <c r="R360" s="27"/>
      <c r="S360" s="27"/>
      <c r="T360" s="24"/>
    </row>
    <row r="361" spans="1:20" s="3" customFormat="1" ht="19.5" customHeight="1">
      <c r="A361" s="206"/>
      <c r="B361" s="361"/>
      <c r="C361" s="361"/>
      <c r="E361" s="24"/>
      <c r="F361" s="24"/>
      <c r="G361" s="24"/>
      <c r="H361" s="24"/>
      <c r="I361" s="27" t="s">
        <v>16</v>
      </c>
      <c r="J361" s="27"/>
      <c r="K361" s="27"/>
      <c r="L361" s="24"/>
      <c r="M361" s="565" t="s">
        <v>16</v>
      </c>
      <c r="N361" s="565"/>
      <c r="O361" s="565"/>
      <c r="P361" s="27"/>
      <c r="Q361" s="27"/>
      <c r="R361" s="27"/>
      <c r="S361" s="27"/>
      <c r="T361" s="24"/>
    </row>
    <row r="362" spans="1:20" s="3" customFormat="1" ht="19.5" customHeight="1">
      <c r="A362" s="206"/>
      <c r="B362" s="361"/>
      <c r="C362" s="361"/>
      <c r="E362" s="24"/>
      <c r="F362" s="24"/>
      <c r="G362" s="24"/>
      <c r="H362" s="24"/>
      <c r="I362" s="97" t="str">
        <f>'Stmt Comprehensive income'!C10</f>
        <v>30.09.2010</v>
      </c>
      <c r="J362" s="168"/>
      <c r="K362" s="97" t="str">
        <f>'Stmt Comprehensive income'!E10</f>
        <v>30.09.2009</v>
      </c>
      <c r="L362" s="69"/>
      <c r="M362" s="97" t="str">
        <f>'Stmt Comprehensive income'!G10</f>
        <v>30.09.2010</v>
      </c>
      <c r="N362" s="168"/>
      <c r="O362" s="86" t="str">
        <f>+K362</f>
        <v>30.09.2009</v>
      </c>
      <c r="P362" s="27"/>
      <c r="Q362" s="27"/>
      <c r="R362" s="27"/>
      <c r="S362" s="27"/>
      <c r="T362" s="24"/>
    </row>
    <row r="363" spans="1:20" s="3" customFormat="1" ht="19.5" customHeight="1">
      <c r="A363" s="206"/>
      <c r="B363" s="201"/>
      <c r="C363" s="201"/>
      <c r="E363" s="24"/>
      <c r="F363" s="24"/>
      <c r="G363" s="24"/>
      <c r="H363" s="24"/>
      <c r="I363" s="97" t="s">
        <v>4</v>
      </c>
      <c r="J363" s="27"/>
      <c r="K363" s="97" t="s">
        <v>4</v>
      </c>
      <c r="L363" s="24"/>
      <c r="M363" s="97" t="s">
        <v>4</v>
      </c>
      <c r="N363" s="27"/>
      <c r="O363" s="97" t="s">
        <v>4</v>
      </c>
      <c r="P363" s="27"/>
      <c r="Q363" s="27"/>
      <c r="R363" s="27"/>
      <c r="S363" s="27"/>
      <c r="T363" s="24"/>
    </row>
    <row r="364" spans="1:20" s="3" customFormat="1" ht="19.5" customHeight="1">
      <c r="A364" s="206"/>
      <c r="B364" s="201"/>
      <c r="C364" s="37" t="s">
        <v>250</v>
      </c>
      <c r="E364" s="404"/>
      <c r="F364" s="404"/>
      <c r="G364" s="404"/>
      <c r="H364" s="24"/>
      <c r="I364" s="97"/>
      <c r="J364" s="27"/>
      <c r="K364" s="97"/>
      <c r="L364" s="24"/>
      <c r="M364" s="97"/>
      <c r="N364" s="27"/>
      <c r="O364" s="97"/>
      <c r="P364" s="27"/>
      <c r="Q364" s="27"/>
      <c r="R364" s="27"/>
      <c r="S364" s="27"/>
      <c r="T364" s="24"/>
    </row>
    <row r="365" spans="1:20" s="3" customFormat="1" ht="19.5" customHeight="1">
      <c r="A365" s="206"/>
      <c r="B365" s="201"/>
      <c r="C365" s="435" t="s">
        <v>261</v>
      </c>
      <c r="E365" s="404"/>
      <c r="F365" s="404"/>
      <c r="G365" s="404"/>
      <c r="H365" s="24"/>
      <c r="I365" s="97"/>
      <c r="J365" s="27"/>
      <c r="K365" s="97"/>
      <c r="L365" s="24"/>
      <c r="M365" s="97"/>
      <c r="N365" s="27"/>
      <c r="O365" s="97"/>
      <c r="P365" s="27"/>
      <c r="Q365" s="27"/>
      <c r="R365" s="27"/>
      <c r="S365" s="27"/>
      <c r="T365" s="24"/>
    </row>
    <row r="366" spans="1:20" s="3" customFormat="1" ht="19.5" customHeight="1">
      <c r="A366" s="206"/>
      <c r="B366" s="201"/>
      <c r="C366" s="414" t="s">
        <v>243</v>
      </c>
      <c r="E366" s="366"/>
      <c r="F366" s="49"/>
      <c r="H366" s="24"/>
      <c r="I366" s="424">
        <v>0</v>
      </c>
      <c r="J366" s="425"/>
      <c r="K366" s="424">
        <v>0</v>
      </c>
      <c r="L366" s="426"/>
      <c r="M366" s="424">
        <v>0</v>
      </c>
      <c r="N366" s="425"/>
      <c r="O366" s="424">
        <v>0</v>
      </c>
      <c r="P366" s="27"/>
      <c r="Q366" s="27"/>
      <c r="R366" s="27"/>
      <c r="S366" s="27"/>
      <c r="T366" s="24"/>
    </row>
    <row r="367" spans="1:20" s="3" customFormat="1" ht="19.5" customHeight="1">
      <c r="A367" s="206"/>
      <c r="B367" s="201"/>
      <c r="C367" s="414" t="s">
        <v>244</v>
      </c>
      <c r="E367" s="366"/>
      <c r="F367" s="49"/>
      <c r="H367" s="24"/>
      <c r="I367" s="424">
        <v>0</v>
      </c>
      <c r="J367" s="425"/>
      <c r="K367" s="424">
        <v>0</v>
      </c>
      <c r="L367" s="426"/>
      <c r="M367" s="424">
        <v>0</v>
      </c>
      <c r="N367" s="425"/>
      <c r="O367" s="424">
        <v>0</v>
      </c>
      <c r="P367" s="27"/>
      <c r="Q367" s="27"/>
      <c r="R367" s="27"/>
      <c r="S367" s="27"/>
      <c r="T367" s="24"/>
    </row>
    <row r="368" spans="1:20" s="3" customFormat="1" ht="19.5" customHeight="1" thickBot="1">
      <c r="A368" s="206"/>
      <c r="B368" s="201"/>
      <c r="C368" s="414" t="s">
        <v>245</v>
      </c>
      <c r="E368" s="361"/>
      <c r="F368" s="49"/>
      <c r="H368" s="24"/>
      <c r="I368" s="427">
        <v>0</v>
      </c>
      <c r="J368" s="428"/>
      <c r="K368" s="427">
        <v>0</v>
      </c>
      <c r="L368" s="429"/>
      <c r="M368" s="427">
        <v>0</v>
      </c>
      <c r="N368" s="428"/>
      <c r="O368" s="427">
        <v>0</v>
      </c>
      <c r="P368" s="27"/>
      <c r="Q368" s="27"/>
      <c r="R368" s="27"/>
      <c r="S368" s="27"/>
      <c r="T368" s="24"/>
    </row>
    <row r="369" spans="1:20" s="3" customFormat="1" ht="19.5" customHeight="1" thickTop="1">
      <c r="A369" s="206"/>
      <c r="B369" s="201"/>
      <c r="E369" s="24"/>
      <c r="F369" s="24"/>
      <c r="G369" s="24"/>
      <c r="H369" s="24"/>
      <c r="I369" s="514"/>
      <c r="J369" s="418"/>
      <c r="K369" s="420"/>
      <c r="L369" s="419"/>
      <c r="M369" s="514"/>
      <c r="N369" s="418"/>
      <c r="O369" s="420"/>
      <c r="P369" s="27"/>
      <c r="Q369" s="27"/>
      <c r="R369" s="27"/>
      <c r="S369" s="27"/>
      <c r="T369" s="24"/>
    </row>
    <row r="370" spans="1:20" s="3" customFormat="1" ht="19.5" customHeight="1">
      <c r="A370" s="206"/>
      <c r="C370" s="435" t="s">
        <v>262</v>
      </c>
      <c r="E370" s="24"/>
      <c r="F370" s="24"/>
      <c r="G370" s="24"/>
      <c r="H370" s="24"/>
      <c r="I370" s="515"/>
      <c r="J370" s="419"/>
      <c r="K370" s="419"/>
      <c r="L370" s="419"/>
      <c r="M370" s="516"/>
      <c r="N370" s="418"/>
      <c r="O370" s="425"/>
      <c r="P370" s="27"/>
      <c r="Q370" s="27"/>
      <c r="R370" s="27"/>
      <c r="S370" s="27"/>
      <c r="T370" s="24"/>
    </row>
    <row r="371" spans="1:20" s="3" customFormat="1" ht="19.5" customHeight="1">
      <c r="A371" s="206"/>
      <c r="C371" s="414" t="s">
        <v>243</v>
      </c>
      <c r="E371" s="24"/>
      <c r="F371" s="24"/>
      <c r="G371" s="24"/>
      <c r="H371" s="24"/>
      <c r="I371" s="424">
        <v>0</v>
      </c>
      <c r="J371" s="197"/>
      <c r="K371" s="430">
        <v>0</v>
      </c>
      <c r="L371" s="197"/>
      <c r="M371" s="424">
        <v>0</v>
      </c>
      <c r="N371" s="421"/>
      <c r="O371" s="432">
        <v>0</v>
      </c>
      <c r="P371" s="27"/>
      <c r="Q371" s="27"/>
      <c r="R371" s="27"/>
      <c r="S371" s="27"/>
      <c r="T371" s="24"/>
    </row>
    <row r="372" spans="1:20" s="3" customFormat="1" ht="19.5" customHeight="1">
      <c r="A372" s="206"/>
      <c r="C372" s="414" t="s">
        <v>244</v>
      </c>
      <c r="E372" s="24"/>
      <c r="F372" s="24"/>
      <c r="G372" s="24"/>
      <c r="H372" s="24"/>
      <c r="I372" s="424">
        <v>0</v>
      </c>
      <c r="J372" s="197"/>
      <c r="K372" s="430">
        <v>0</v>
      </c>
      <c r="L372" s="197"/>
      <c r="M372" s="424">
        <v>0</v>
      </c>
      <c r="N372" s="421"/>
      <c r="O372" s="421">
        <v>10000000</v>
      </c>
      <c r="P372" s="27"/>
      <c r="Q372" s="27"/>
      <c r="R372" s="27"/>
      <c r="S372" s="27"/>
      <c r="T372" s="24"/>
    </row>
    <row r="373" spans="1:20" s="3" customFormat="1" ht="19.5" customHeight="1" thickBot="1">
      <c r="A373" s="206"/>
      <c r="C373" s="414" t="s">
        <v>245</v>
      </c>
      <c r="E373" s="24"/>
      <c r="F373" s="24"/>
      <c r="G373" s="24"/>
      <c r="H373" s="24"/>
      <c r="I373" s="427">
        <v>0</v>
      </c>
      <c r="J373" s="256"/>
      <c r="K373" s="427">
        <v>0</v>
      </c>
      <c r="L373" s="422"/>
      <c r="M373" s="427">
        <v>0</v>
      </c>
      <c r="N373" s="423"/>
      <c r="O373" s="431">
        <v>0</v>
      </c>
      <c r="P373" s="27"/>
      <c r="Q373" s="27"/>
      <c r="R373" s="27"/>
      <c r="S373" s="27"/>
      <c r="T373" s="24"/>
    </row>
    <row r="374" spans="1:20" s="3" customFormat="1" ht="19.5" customHeight="1" thickTop="1">
      <c r="A374" s="206"/>
      <c r="E374" s="24"/>
      <c r="F374" s="24"/>
      <c r="G374" s="24"/>
      <c r="H374" s="24"/>
      <c r="I374" s="360"/>
      <c r="J374" s="362"/>
      <c r="K374" s="362"/>
      <c r="L374" s="222"/>
      <c r="M374" s="360"/>
      <c r="N374" s="363"/>
      <c r="O374" s="364"/>
      <c r="P374" s="27"/>
      <c r="Q374" s="27"/>
      <c r="R374" s="27"/>
      <c r="S374" s="27"/>
      <c r="T374" s="24"/>
    </row>
    <row r="375" spans="1:20" s="3" customFormat="1" ht="19.5" customHeight="1">
      <c r="A375" s="208"/>
      <c r="B375" s="361" t="s">
        <v>197</v>
      </c>
      <c r="E375" s="49"/>
      <c r="F375" s="49"/>
      <c r="G375" s="49"/>
      <c r="H375" s="49"/>
      <c r="I375" s="50"/>
      <c r="J375" s="44"/>
      <c r="K375" s="50"/>
      <c r="L375" s="43"/>
      <c r="M375" s="50"/>
      <c r="N375" s="44"/>
      <c r="O375" s="44"/>
      <c r="P375" s="44"/>
      <c r="Q375" s="44"/>
      <c r="R375" s="44"/>
      <c r="S375" s="44"/>
      <c r="T375" s="50"/>
    </row>
    <row r="376" spans="1:20" s="3" customFormat="1" ht="12.75" customHeight="1">
      <c r="A376" s="208"/>
      <c r="B376" s="208"/>
      <c r="C376" s="208"/>
      <c r="E376" s="49"/>
      <c r="F376" s="49"/>
      <c r="G376" s="49"/>
      <c r="H376" s="49"/>
      <c r="I376" s="50"/>
      <c r="J376" s="44"/>
      <c r="K376" s="50"/>
      <c r="L376" s="43"/>
      <c r="M376" s="50"/>
      <c r="N376" s="44"/>
      <c r="O376" s="44"/>
      <c r="P376" s="44"/>
      <c r="Q376" s="44"/>
      <c r="R376" s="44"/>
      <c r="S376" s="44"/>
      <c r="T376" s="50"/>
    </row>
    <row r="377" spans="1:20" s="3" customFormat="1" ht="19.5" customHeight="1">
      <c r="A377" s="206"/>
      <c r="B377" s="206"/>
      <c r="C377" s="206"/>
      <c r="D377" s="49"/>
      <c r="E377" s="49"/>
      <c r="F377" s="49"/>
      <c r="G377" s="49"/>
      <c r="H377" s="49"/>
      <c r="I377" s="50"/>
      <c r="J377" s="44"/>
      <c r="K377" s="50"/>
      <c r="L377" s="43"/>
      <c r="N377" s="74"/>
      <c r="O377" s="74" t="s">
        <v>62</v>
      </c>
      <c r="P377" s="44"/>
      <c r="Q377" s="44"/>
      <c r="R377" s="44"/>
      <c r="S377" s="44"/>
      <c r="T377" s="50"/>
    </row>
    <row r="378" spans="1:22" s="3" customFormat="1" ht="19.5" customHeight="1">
      <c r="A378" s="206"/>
      <c r="B378" s="206"/>
      <c r="C378" s="206"/>
      <c r="F378" s="49"/>
      <c r="G378" s="49"/>
      <c r="H378" s="49"/>
      <c r="I378" s="50"/>
      <c r="J378" s="44"/>
      <c r="K378" s="50"/>
      <c r="L378" s="43"/>
      <c r="N378" s="74"/>
      <c r="O378" s="74" t="s">
        <v>16</v>
      </c>
      <c r="P378" s="51"/>
      <c r="Q378" s="51"/>
      <c r="R378" s="51"/>
      <c r="S378" s="51"/>
      <c r="T378" s="51"/>
      <c r="U378" s="52"/>
      <c r="V378" s="51"/>
    </row>
    <row r="379" spans="1:20" s="3" customFormat="1" ht="19.5" customHeight="1">
      <c r="A379" s="206"/>
      <c r="B379" s="206"/>
      <c r="C379" s="206"/>
      <c r="F379" s="49"/>
      <c r="G379" s="49"/>
      <c r="H379" s="49"/>
      <c r="I379" s="50"/>
      <c r="J379" s="44"/>
      <c r="K379" s="50"/>
      <c r="L379" s="43"/>
      <c r="M379" s="51"/>
      <c r="N379" s="44"/>
      <c r="O379" s="74" t="s">
        <v>4</v>
      </c>
      <c r="P379" s="44"/>
      <c r="Q379" s="44"/>
      <c r="R379" s="44"/>
      <c r="S379" s="44"/>
      <c r="T379" s="53"/>
    </row>
    <row r="380" spans="1:20" s="3" customFormat="1" ht="19.5" customHeight="1">
      <c r="A380" s="206"/>
      <c r="B380" s="206"/>
      <c r="C380" s="3" t="s">
        <v>250</v>
      </c>
      <c r="F380" s="49"/>
      <c r="G380" s="49"/>
      <c r="H380" s="49"/>
      <c r="I380" s="49"/>
      <c r="J380" s="49"/>
      <c r="K380" s="49"/>
      <c r="L380" s="49"/>
      <c r="M380" s="54"/>
      <c r="N380" s="49"/>
      <c r="O380" s="49"/>
      <c r="P380" s="49"/>
      <c r="Q380" s="49"/>
      <c r="R380" s="49"/>
      <c r="S380" s="49"/>
      <c r="T380" s="49"/>
    </row>
    <row r="381" spans="1:20" s="3" customFormat="1" ht="19.5" customHeight="1">
      <c r="A381" s="206"/>
      <c r="C381" s="3" t="s">
        <v>181</v>
      </c>
      <c r="F381" s="49"/>
      <c r="G381" s="49"/>
      <c r="H381" s="49"/>
      <c r="I381" s="49"/>
      <c r="J381" s="49"/>
      <c r="K381" s="49"/>
      <c r="L381" s="49"/>
      <c r="M381" s="54"/>
      <c r="N381" s="49"/>
      <c r="O381" s="197">
        <v>33763000</v>
      </c>
      <c r="P381" s="49"/>
      <c r="Q381" s="49"/>
      <c r="R381" s="49"/>
      <c r="S381" s="49"/>
      <c r="T381" s="49"/>
    </row>
    <row r="382" spans="1:20" s="3" customFormat="1" ht="19.5" customHeight="1">
      <c r="A382" s="206"/>
      <c r="C382" s="3" t="s">
        <v>182</v>
      </c>
      <c r="F382" s="49"/>
      <c r="G382" s="49"/>
      <c r="H382" s="49"/>
      <c r="I382" s="49"/>
      <c r="J382" s="49"/>
      <c r="K382" s="49"/>
      <c r="L382" s="49"/>
      <c r="M382" s="54"/>
      <c r="N382" s="49"/>
      <c r="O382" s="197">
        <v>40178000</v>
      </c>
      <c r="P382" s="49"/>
      <c r="Q382" s="49"/>
      <c r="R382" s="49"/>
      <c r="S382" s="49"/>
      <c r="T382" s="49"/>
    </row>
    <row r="383" spans="1:20" s="3" customFormat="1" ht="19.5" customHeight="1" thickBot="1">
      <c r="A383" s="206"/>
      <c r="C383" s="3" t="s">
        <v>183</v>
      </c>
      <c r="F383" s="49"/>
      <c r="G383" s="49"/>
      <c r="H383" s="49"/>
      <c r="I383" s="49"/>
      <c r="J383" s="49"/>
      <c r="K383" s="49"/>
      <c r="L383" s="49"/>
      <c r="M383" s="54"/>
      <c r="N383" s="49"/>
      <c r="O383" s="256">
        <v>40178000</v>
      </c>
      <c r="P383" s="49"/>
      <c r="Q383" s="49"/>
      <c r="R383" s="49"/>
      <c r="S383" s="49"/>
      <c r="T383" s="49"/>
    </row>
    <row r="384" spans="1:20" s="3" customFormat="1" ht="19.5" customHeight="1" thickTop="1">
      <c r="A384" s="206"/>
      <c r="B384" s="206"/>
      <c r="C384" s="206"/>
      <c r="F384" s="49"/>
      <c r="G384" s="49"/>
      <c r="H384" s="49"/>
      <c r="I384" s="49"/>
      <c r="J384" s="49"/>
      <c r="K384" s="49"/>
      <c r="L384" s="49"/>
      <c r="M384" s="54"/>
      <c r="N384" s="49"/>
      <c r="O384" s="360"/>
      <c r="P384" s="49"/>
      <c r="Q384" s="49"/>
      <c r="R384" s="49"/>
      <c r="S384" s="49"/>
      <c r="T384" s="49"/>
    </row>
    <row r="385" spans="1:20" s="3" customFormat="1" ht="19.5" customHeight="1">
      <c r="A385" s="206"/>
      <c r="B385" s="206"/>
      <c r="C385" s="206"/>
      <c r="F385" s="49"/>
      <c r="G385" s="49"/>
      <c r="H385" s="49"/>
      <c r="I385" s="49"/>
      <c r="J385" s="49"/>
      <c r="K385" s="49"/>
      <c r="L385" s="49"/>
      <c r="M385" s="54"/>
      <c r="N385" s="49"/>
      <c r="O385" s="360"/>
      <c r="P385" s="49"/>
      <c r="Q385" s="49"/>
      <c r="R385" s="49"/>
      <c r="S385" s="49"/>
      <c r="T385" s="49"/>
    </row>
    <row r="386" spans="1:21" s="3" customFormat="1" ht="19.5" customHeight="1">
      <c r="A386" s="206">
        <v>19</v>
      </c>
      <c r="B386" s="201" t="s">
        <v>74</v>
      </c>
      <c r="C386" s="201"/>
      <c r="E386" s="39"/>
      <c r="F386" s="55"/>
      <c r="G386" s="55"/>
      <c r="H386" s="55"/>
      <c r="I386" s="56"/>
      <c r="J386" s="56"/>
      <c r="K386" s="57"/>
      <c r="L386" s="57"/>
      <c r="M386" s="56"/>
      <c r="N386" s="56"/>
      <c r="O386" s="164"/>
      <c r="P386" s="56"/>
      <c r="Q386" s="56"/>
      <c r="R386" s="164"/>
      <c r="S386" s="56"/>
      <c r="T386" s="57"/>
      <c r="U386" s="58"/>
    </row>
    <row r="387" spans="1:21" s="3" customFormat="1" ht="19.5" customHeight="1">
      <c r="A387" s="206"/>
      <c r="B387" s="206"/>
      <c r="C387" s="206"/>
      <c r="D387" s="28"/>
      <c r="E387" s="39"/>
      <c r="F387" s="55"/>
      <c r="G387" s="55"/>
      <c r="H387" s="55"/>
      <c r="I387" s="56"/>
      <c r="J387" s="56"/>
      <c r="K387" s="57"/>
      <c r="L387" s="57"/>
      <c r="M387" s="56"/>
      <c r="N387" s="56"/>
      <c r="O387" s="56"/>
      <c r="P387" s="56"/>
      <c r="Q387" s="56"/>
      <c r="R387" s="164"/>
      <c r="S387" s="56"/>
      <c r="T387" s="57"/>
      <c r="U387" s="58"/>
    </row>
    <row r="388" spans="1:21" s="3" customFormat="1" ht="19.5" customHeight="1">
      <c r="A388" s="206"/>
      <c r="B388" s="28"/>
      <c r="C388" s="28"/>
      <c r="D388" s="23"/>
      <c r="E388" s="39"/>
      <c r="F388" s="55"/>
      <c r="G388" s="55"/>
      <c r="H388" s="55"/>
      <c r="I388" s="56"/>
      <c r="J388" s="56"/>
      <c r="K388" s="57"/>
      <c r="L388" s="57"/>
      <c r="M388" s="56"/>
      <c r="N388" s="56"/>
      <c r="O388" s="56"/>
      <c r="P388" s="56"/>
      <c r="Q388" s="56"/>
      <c r="R388" s="164"/>
      <c r="S388" s="56"/>
      <c r="T388" s="57"/>
      <c r="U388" s="58"/>
    </row>
    <row r="389" spans="1:21" s="3" customFormat="1" ht="19.5" customHeight="1">
      <c r="A389" s="206"/>
      <c r="B389" s="28"/>
      <c r="C389" s="28"/>
      <c r="D389" s="23"/>
      <c r="E389" s="39"/>
      <c r="F389" s="55"/>
      <c r="G389" s="55"/>
      <c r="H389" s="55"/>
      <c r="I389" s="56"/>
      <c r="J389" s="56"/>
      <c r="K389" s="57"/>
      <c r="L389" s="57"/>
      <c r="M389" s="56"/>
      <c r="N389" s="56"/>
      <c r="O389" s="56"/>
      <c r="P389" s="56"/>
      <c r="Q389" s="56"/>
      <c r="R389" s="164"/>
      <c r="S389" s="56"/>
      <c r="T389" s="57"/>
      <c r="U389" s="58"/>
    </row>
    <row r="390" spans="1:21" s="3" customFormat="1" ht="19.5" customHeight="1" hidden="1">
      <c r="A390" s="206"/>
      <c r="B390" s="206"/>
      <c r="C390" s="206"/>
      <c r="D390" s="28"/>
      <c r="E390" s="39"/>
      <c r="F390" s="55"/>
      <c r="G390" s="55"/>
      <c r="H390" s="55"/>
      <c r="I390" s="56"/>
      <c r="J390" s="56"/>
      <c r="K390" s="57"/>
      <c r="L390" s="57"/>
      <c r="M390" s="56"/>
      <c r="N390" s="56"/>
      <c r="O390" s="56"/>
      <c r="P390" s="56"/>
      <c r="Q390" s="56"/>
      <c r="R390" s="164"/>
      <c r="S390" s="56"/>
      <c r="T390" s="57"/>
      <c r="U390" s="58"/>
    </row>
    <row r="391" spans="1:21" s="3" customFormat="1" ht="22.5" customHeight="1">
      <c r="A391" s="206"/>
      <c r="B391" s="206"/>
      <c r="C391" s="206"/>
      <c r="D391" s="28"/>
      <c r="E391" s="39"/>
      <c r="F391" s="55"/>
      <c r="G391" s="55"/>
      <c r="H391" s="55"/>
      <c r="I391" s="56"/>
      <c r="J391" s="56"/>
      <c r="K391" s="57"/>
      <c r="L391" s="57"/>
      <c r="M391" s="56"/>
      <c r="N391" s="56"/>
      <c r="O391" s="56"/>
      <c r="P391" s="56"/>
      <c r="Q391" s="56"/>
      <c r="R391" s="164"/>
      <c r="S391" s="56"/>
      <c r="T391" s="57"/>
      <c r="U391" s="58"/>
    </row>
    <row r="392" spans="1:20" s="3" customFormat="1" ht="19.5" customHeight="1">
      <c r="A392" s="206">
        <v>20</v>
      </c>
      <c r="B392" s="201" t="s">
        <v>177</v>
      </c>
      <c r="C392" s="201"/>
      <c r="E392" s="33"/>
      <c r="F392" s="22"/>
      <c r="G392" s="22"/>
      <c r="H392" s="22"/>
      <c r="I392" s="30"/>
      <c r="J392" s="30"/>
      <c r="K392" s="7"/>
      <c r="L392" s="7"/>
      <c r="M392" s="30"/>
      <c r="N392" s="30"/>
      <c r="O392" s="30"/>
      <c r="P392" s="30"/>
      <c r="Q392" s="30"/>
      <c r="R392" s="30"/>
      <c r="S392" s="30"/>
      <c r="T392" s="7"/>
    </row>
    <row r="393" spans="1:20" s="3" customFormat="1" ht="19.5" customHeight="1">
      <c r="A393" s="206"/>
      <c r="B393" s="206"/>
      <c r="C393" s="206"/>
      <c r="D393" s="32"/>
      <c r="E393" s="33"/>
      <c r="F393" s="22"/>
      <c r="G393" s="22"/>
      <c r="H393" s="22"/>
      <c r="I393" s="30"/>
      <c r="J393" s="30"/>
      <c r="K393" s="7"/>
      <c r="L393" s="7"/>
      <c r="M393" s="30"/>
      <c r="N393" s="30"/>
      <c r="O393" s="30"/>
      <c r="P393" s="30"/>
      <c r="Q393" s="30"/>
      <c r="R393" s="30"/>
      <c r="S393" s="30"/>
      <c r="T393" s="7"/>
    </row>
    <row r="394" spans="1:20" s="3" customFormat="1" ht="19.5" customHeight="1">
      <c r="A394" s="208"/>
      <c r="B394" s="208"/>
      <c r="C394" s="208"/>
      <c r="D394" s="22"/>
      <c r="E394" s="33"/>
      <c r="F394" s="22"/>
      <c r="G394" s="22"/>
      <c r="H394" s="22"/>
      <c r="I394" s="30"/>
      <c r="J394" s="30"/>
      <c r="K394" s="7"/>
      <c r="L394" s="7"/>
      <c r="M394" s="30"/>
      <c r="N394" s="30"/>
      <c r="O394" s="30"/>
      <c r="P394" s="30"/>
      <c r="Q394" s="30"/>
      <c r="R394" s="30"/>
      <c r="S394" s="30"/>
      <c r="T394" s="7"/>
    </row>
    <row r="395" spans="1:19" s="3" customFormat="1" ht="19.5" customHeight="1">
      <c r="A395" s="208"/>
      <c r="B395" s="208"/>
      <c r="C395" s="208"/>
      <c r="D395" s="59"/>
      <c r="E395" s="60"/>
      <c r="F395" s="59"/>
      <c r="G395" s="59"/>
      <c r="H395" s="59"/>
      <c r="I395" s="54"/>
      <c r="J395" s="6"/>
      <c r="K395" s="61"/>
      <c r="L395" s="62"/>
      <c r="M395" s="61"/>
      <c r="N395" s="6"/>
      <c r="O395" s="6"/>
      <c r="P395" s="6"/>
      <c r="Q395" s="6"/>
      <c r="R395" s="6"/>
      <c r="S395" s="6"/>
    </row>
    <row r="396" spans="1:19" s="3" customFormat="1" ht="19.5" customHeight="1">
      <c r="A396" s="208"/>
      <c r="B396" s="208"/>
      <c r="C396" s="208"/>
      <c r="D396" s="59"/>
      <c r="E396" s="60"/>
      <c r="F396" s="59"/>
      <c r="G396" s="59"/>
      <c r="H396" s="59"/>
      <c r="I396" s="54"/>
      <c r="J396" s="6"/>
      <c r="K396" s="61"/>
      <c r="L396" s="62"/>
      <c r="M396" s="61"/>
      <c r="N396" s="6"/>
      <c r="O396" s="6"/>
      <c r="P396" s="6"/>
      <c r="Q396" s="6"/>
      <c r="R396" s="6"/>
      <c r="S396" s="6"/>
    </row>
    <row r="397" spans="1:19" s="3" customFormat="1" ht="19.5" customHeight="1">
      <c r="A397" s="208"/>
      <c r="B397" s="208"/>
      <c r="C397" s="208"/>
      <c r="D397" s="59"/>
      <c r="E397" s="60"/>
      <c r="F397" s="59"/>
      <c r="G397" s="59"/>
      <c r="H397" s="59"/>
      <c r="J397" s="6"/>
      <c r="K397" s="179" t="s">
        <v>75</v>
      </c>
      <c r="L397" s="179"/>
      <c r="M397" s="179" t="s">
        <v>104</v>
      </c>
      <c r="N397" s="180"/>
      <c r="O397" s="23"/>
      <c r="P397" s="6"/>
      <c r="Q397" s="6"/>
      <c r="R397" s="6"/>
      <c r="S397" s="6"/>
    </row>
    <row r="398" spans="1:19" s="3" customFormat="1" ht="19.5" customHeight="1">
      <c r="A398" s="208"/>
      <c r="B398" s="208"/>
      <c r="C398" s="208"/>
      <c r="D398" s="59"/>
      <c r="E398" s="60"/>
      <c r="F398" s="59"/>
      <c r="G398" s="59"/>
      <c r="H398" s="59"/>
      <c r="J398" s="6"/>
      <c r="K398" s="179" t="s">
        <v>76</v>
      </c>
      <c r="L398" s="179"/>
      <c r="M398" s="179" t="s">
        <v>76</v>
      </c>
      <c r="N398" s="180"/>
      <c r="O398" s="180" t="s">
        <v>9</v>
      </c>
      <c r="P398" s="6"/>
      <c r="Q398" s="6"/>
      <c r="R398" s="6"/>
      <c r="S398" s="6"/>
    </row>
    <row r="399" spans="1:19" s="3" customFormat="1" ht="19.5" customHeight="1">
      <c r="A399" s="208"/>
      <c r="B399" s="208"/>
      <c r="C399" s="208"/>
      <c r="D399" s="59"/>
      <c r="E399" s="60"/>
      <c r="F399" s="59"/>
      <c r="G399" s="59"/>
      <c r="H399" s="59"/>
      <c r="I399" s="61"/>
      <c r="J399" s="6"/>
      <c r="K399" s="179" t="s">
        <v>4</v>
      </c>
      <c r="L399" s="179"/>
      <c r="M399" s="179" t="s">
        <v>4</v>
      </c>
      <c r="N399" s="180"/>
      <c r="O399" s="180" t="s">
        <v>4</v>
      </c>
      <c r="P399" s="6"/>
      <c r="Q399" s="6"/>
      <c r="R399" s="6"/>
      <c r="S399" s="6"/>
    </row>
    <row r="400" spans="1:19" s="3" customFormat="1" ht="19.5" customHeight="1">
      <c r="A400" s="208"/>
      <c r="B400" s="208"/>
      <c r="C400" s="208"/>
      <c r="D400" s="59"/>
      <c r="E400" s="60"/>
      <c r="F400" s="59"/>
      <c r="G400" s="59"/>
      <c r="H400" s="59"/>
      <c r="I400" s="61"/>
      <c r="J400" s="6"/>
      <c r="K400" s="151"/>
      <c r="L400" s="151"/>
      <c r="M400" s="151"/>
      <c r="N400" s="152"/>
      <c r="O400" s="152"/>
      <c r="P400" s="6"/>
      <c r="Q400" s="6"/>
      <c r="R400" s="6"/>
      <c r="S400" s="6"/>
    </row>
    <row r="401" spans="1:19" s="3" customFormat="1" ht="19.5" customHeight="1">
      <c r="A401" s="208"/>
      <c r="B401" s="206" t="s">
        <v>251</v>
      </c>
      <c r="C401" s="206"/>
      <c r="D401" s="59"/>
      <c r="E401" s="60"/>
      <c r="F401" s="59"/>
      <c r="G401" s="59"/>
      <c r="H401" s="59"/>
      <c r="I401" s="61"/>
      <c r="J401" s="6"/>
      <c r="K401" s="151"/>
      <c r="L401" s="151"/>
      <c r="M401" s="151"/>
      <c r="N401" s="152"/>
      <c r="O401" s="152"/>
      <c r="P401" s="6"/>
      <c r="Q401" s="6"/>
      <c r="R401" s="6"/>
      <c r="S401" s="6"/>
    </row>
    <row r="402" spans="1:19" s="3" customFormat="1" ht="19.5" customHeight="1">
      <c r="A402" s="208"/>
      <c r="B402" s="59" t="s">
        <v>102</v>
      </c>
      <c r="C402" s="59"/>
      <c r="E402" s="60"/>
      <c r="F402" s="59"/>
      <c r="G402" s="59"/>
      <c r="H402" s="59"/>
      <c r="I402" s="61"/>
      <c r="J402" s="6"/>
      <c r="K402" s="62"/>
      <c r="L402" s="62"/>
      <c r="M402" s="62"/>
      <c r="N402" s="6"/>
      <c r="O402" s="6"/>
      <c r="P402" s="6"/>
      <c r="Q402" s="6"/>
      <c r="R402" s="6"/>
      <c r="S402" s="6"/>
    </row>
    <row r="403" spans="1:24" s="3" customFormat="1" ht="19.5" customHeight="1">
      <c r="A403" s="208"/>
      <c r="B403" s="60" t="s">
        <v>166</v>
      </c>
      <c r="C403" s="60"/>
      <c r="E403" s="398"/>
      <c r="F403" s="59"/>
      <c r="G403" s="59"/>
      <c r="H403" s="59"/>
      <c r="J403" s="63"/>
      <c r="K403" s="517">
        <v>132803000</v>
      </c>
      <c r="L403" s="518"/>
      <c r="M403" s="511">
        <v>503000000</v>
      </c>
      <c r="N403" s="252"/>
      <c r="O403" s="511">
        <f>SUM(K403:M403)</f>
        <v>635803000</v>
      </c>
      <c r="P403" s="6"/>
      <c r="Q403" s="6"/>
      <c r="R403" s="6"/>
      <c r="S403" s="167"/>
      <c r="T403" s="167"/>
      <c r="U403" s="165"/>
      <c r="V403" s="165"/>
      <c r="W403" s="169"/>
      <c r="X403" s="35"/>
    </row>
    <row r="404" spans="1:24" s="3" customFormat="1" ht="19.5" customHeight="1">
      <c r="A404" s="208"/>
      <c r="B404" s="60" t="s">
        <v>167</v>
      </c>
      <c r="C404" s="60"/>
      <c r="E404" s="398"/>
      <c r="F404" s="59"/>
      <c r="G404" s="59"/>
      <c r="H404" s="59"/>
      <c r="J404" s="63"/>
      <c r="K404" s="518">
        <v>13135000</v>
      </c>
      <c r="L404" s="518"/>
      <c r="M404" s="517">
        <v>206172000</v>
      </c>
      <c r="N404" s="252"/>
      <c r="O404" s="511">
        <f>SUM(K404:M404)</f>
        <v>219307000</v>
      </c>
      <c r="P404" s="6"/>
      <c r="Q404" s="6"/>
      <c r="R404" s="6"/>
      <c r="S404" s="167"/>
      <c r="T404" s="167"/>
      <c r="U404" s="165"/>
      <c r="V404" s="165"/>
      <c r="W404" s="169"/>
      <c r="X404" s="35"/>
    </row>
    <row r="405" spans="1:24" s="3" customFormat="1" ht="19.5" customHeight="1">
      <c r="A405" s="208"/>
      <c r="B405" s="60" t="s">
        <v>168</v>
      </c>
      <c r="C405" s="60"/>
      <c r="E405" s="398"/>
      <c r="F405" s="59"/>
      <c r="G405" s="59"/>
      <c r="H405" s="59"/>
      <c r="J405" s="6"/>
      <c r="K405" s="517">
        <v>128927000</v>
      </c>
      <c r="L405" s="252"/>
      <c r="M405" s="181">
        <v>0</v>
      </c>
      <c r="N405" s="252"/>
      <c r="O405" s="511">
        <f>SUM(K405:M405)</f>
        <v>128927000</v>
      </c>
      <c r="P405" s="6"/>
      <c r="Q405" s="6"/>
      <c r="R405" s="6"/>
      <c r="S405" s="167"/>
      <c r="T405" s="167"/>
      <c r="U405" s="165"/>
      <c r="V405" s="165"/>
      <c r="W405" s="169"/>
      <c r="X405" s="35"/>
    </row>
    <row r="406" spans="1:24" s="3" customFormat="1" ht="19.5" customHeight="1">
      <c r="A406" s="208"/>
      <c r="B406" s="60" t="s">
        <v>186</v>
      </c>
      <c r="C406" s="60"/>
      <c r="E406" s="398"/>
      <c r="F406" s="59"/>
      <c r="G406" s="59"/>
      <c r="H406" s="59"/>
      <c r="J406" s="6"/>
      <c r="K406" s="517">
        <v>12423000</v>
      </c>
      <c r="L406" s="252"/>
      <c r="M406" s="511">
        <v>83605000</v>
      </c>
      <c r="N406" s="252"/>
      <c r="O406" s="511">
        <f>SUM(K406:M406)</f>
        <v>96028000</v>
      </c>
      <c r="P406" s="6"/>
      <c r="Q406" s="6"/>
      <c r="R406" s="6"/>
      <c r="S406" s="571"/>
      <c r="T406" s="571"/>
      <c r="U406" s="165"/>
      <c r="V406" s="165"/>
      <c r="W406" s="169"/>
      <c r="X406" s="35"/>
    </row>
    <row r="407" spans="1:24" s="3" customFormat="1" ht="19.5" customHeight="1">
      <c r="A407" s="208"/>
      <c r="B407" s="60" t="s">
        <v>260</v>
      </c>
      <c r="C407" s="60"/>
      <c r="E407" s="398"/>
      <c r="F407" s="59"/>
      <c r="G407" s="59"/>
      <c r="H407" s="59"/>
      <c r="J407" s="6"/>
      <c r="K407" s="517">
        <v>5430000</v>
      </c>
      <c r="L407" s="252"/>
      <c r="M407" s="181">
        <v>0</v>
      </c>
      <c r="N407" s="252"/>
      <c r="O407" s="511">
        <f>SUM(K407:M407)</f>
        <v>5430000</v>
      </c>
      <c r="P407" s="6"/>
      <c r="Q407" s="6"/>
      <c r="R407" s="6"/>
      <c r="S407" s="167"/>
      <c r="T407" s="167"/>
      <c r="U407" s="165"/>
      <c r="V407" s="165"/>
      <c r="W407" s="169"/>
      <c r="X407" s="35"/>
    </row>
    <row r="408" spans="1:24" s="3" customFormat="1" ht="19.5" customHeight="1">
      <c r="A408" s="208"/>
      <c r="B408" s="60" t="s">
        <v>169</v>
      </c>
      <c r="C408" s="60"/>
      <c r="E408" s="398"/>
      <c r="F408" s="59"/>
      <c r="G408" s="59"/>
      <c r="H408" s="59"/>
      <c r="I408" s="1"/>
      <c r="J408" s="6"/>
      <c r="K408" s="517">
        <v>995000</v>
      </c>
      <c r="L408" s="252"/>
      <c r="M408" s="257">
        <v>0</v>
      </c>
      <c r="N408" s="518"/>
      <c r="O408" s="511">
        <f>SUM(K408:N408)</f>
        <v>995000</v>
      </c>
      <c r="P408" s="6"/>
      <c r="Q408" s="6"/>
      <c r="R408" s="6"/>
      <c r="S408" s="167"/>
      <c r="T408" s="167"/>
      <c r="U408" s="165"/>
      <c r="V408" s="165"/>
      <c r="W408" s="169"/>
      <c r="X408" s="35"/>
    </row>
    <row r="409" spans="1:24" s="3" customFormat="1" ht="19.5" customHeight="1">
      <c r="A409" s="209"/>
      <c r="B409" s="209"/>
      <c r="C409" s="209"/>
      <c r="D409" s="398"/>
      <c r="F409" s="59"/>
      <c r="G409" s="59"/>
      <c r="H409" s="59"/>
      <c r="J409" s="6"/>
      <c r="K409" s="519">
        <f>SUM(K403:K408)</f>
        <v>293713000</v>
      </c>
      <c r="L409" s="519"/>
      <c r="M409" s="519">
        <f>SUM(M403:M408)</f>
        <v>792777000</v>
      </c>
      <c r="N409" s="519"/>
      <c r="O409" s="520">
        <f>SUM(O403:O408)</f>
        <v>1086490000</v>
      </c>
      <c r="P409" s="6"/>
      <c r="Q409" s="6"/>
      <c r="R409" s="6"/>
      <c r="S409" s="568"/>
      <c r="T409" s="568"/>
      <c r="U409" s="568"/>
      <c r="V409" s="568"/>
      <c r="W409" s="169"/>
      <c r="X409" s="35"/>
    </row>
    <row r="410" spans="1:24" s="3" customFormat="1" ht="19.5" customHeight="1">
      <c r="A410" s="206"/>
      <c r="B410" s="201"/>
      <c r="C410" s="201"/>
      <c r="D410" s="63"/>
      <c r="F410" s="59"/>
      <c r="G410" s="59"/>
      <c r="H410" s="59"/>
      <c r="I410" s="198"/>
      <c r="J410" s="6"/>
      <c r="K410" s="166"/>
      <c r="L410" s="166"/>
      <c r="M410" s="166"/>
      <c r="N410" s="253"/>
      <c r="O410" s="253"/>
      <c r="P410" s="6"/>
      <c r="Q410" s="6"/>
      <c r="R410" s="6"/>
      <c r="S410" s="166"/>
      <c r="T410" s="166"/>
      <c r="U410" s="166"/>
      <c r="V410" s="166"/>
      <c r="W410" s="169"/>
      <c r="X410" s="35"/>
    </row>
    <row r="411" spans="1:24" s="3" customFormat="1" ht="19.5" customHeight="1">
      <c r="A411" s="209"/>
      <c r="B411" s="63" t="s">
        <v>103</v>
      </c>
      <c r="C411" s="63"/>
      <c r="E411" s="60"/>
      <c r="F411" s="59"/>
      <c r="G411" s="59"/>
      <c r="H411" s="59"/>
      <c r="I411" s="6"/>
      <c r="J411" s="6"/>
      <c r="K411" s="166"/>
      <c r="L411" s="166"/>
      <c r="M411" s="166"/>
      <c r="N411" s="253"/>
      <c r="O411" s="253"/>
      <c r="P411" s="6"/>
      <c r="Q411" s="6"/>
      <c r="R411" s="6"/>
      <c r="S411" s="166"/>
      <c r="T411" s="166"/>
      <c r="U411" s="166"/>
      <c r="V411" s="166"/>
      <c r="W411" s="169"/>
      <c r="X411" s="35"/>
    </row>
    <row r="412" spans="1:24" s="3" customFormat="1" ht="19.5" customHeight="1">
      <c r="A412" s="209"/>
      <c r="B412" s="75" t="s">
        <v>168</v>
      </c>
      <c r="C412" s="75"/>
      <c r="E412" s="60"/>
      <c r="F412" s="59"/>
      <c r="G412" s="59"/>
      <c r="H412" s="59"/>
      <c r="I412" s="6"/>
      <c r="J412" s="6"/>
      <c r="K412" s="518">
        <v>18787000</v>
      </c>
      <c r="L412" s="252"/>
      <c r="M412" s="511">
        <v>26800000</v>
      </c>
      <c r="N412" s="257"/>
      <c r="O412" s="521">
        <f>SUM(K412:N412)</f>
        <v>45587000</v>
      </c>
      <c r="P412" s="6"/>
      <c r="Q412" s="6"/>
      <c r="R412" s="6"/>
      <c r="S412" s="165"/>
      <c r="T412" s="165"/>
      <c r="U412" s="165"/>
      <c r="V412" s="165"/>
      <c r="W412" s="169"/>
      <c r="X412" s="35"/>
    </row>
    <row r="413" spans="1:24" s="3" customFormat="1" ht="19.5" customHeight="1">
      <c r="A413" s="209"/>
      <c r="B413" s="75" t="s">
        <v>170</v>
      </c>
      <c r="C413" s="75"/>
      <c r="E413" s="60"/>
      <c r="F413" s="59"/>
      <c r="G413" s="59"/>
      <c r="H413" s="59"/>
      <c r="J413" s="6"/>
      <c r="K413" s="518">
        <v>384000</v>
      </c>
      <c r="L413" s="257"/>
      <c r="M413" s="252">
        <v>40000000</v>
      </c>
      <c r="N413" s="252"/>
      <c r="O413" s="521">
        <f>SUM(K413:N413)</f>
        <v>40384000</v>
      </c>
      <c r="P413" s="6"/>
      <c r="Q413" s="6"/>
      <c r="R413" s="6"/>
      <c r="S413" s="166"/>
      <c r="T413" s="166"/>
      <c r="U413" s="166"/>
      <c r="V413" s="166"/>
      <c r="W413" s="169"/>
      <c r="X413" s="35"/>
    </row>
    <row r="414" spans="1:24" s="3" customFormat="1" ht="19.5" customHeight="1">
      <c r="A414" s="209"/>
      <c r="B414" s="75" t="s">
        <v>171</v>
      </c>
      <c r="C414" s="75"/>
      <c r="E414" s="60"/>
      <c r="F414" s="59"/>
      <c r="G414" s="59"/>
      <c r="H414" s="59"/>
      <c r="I414" s="6"/>
      <c r="J414" s="6"/>
      <c r="K414" s="521">
        <v>11329000</v>
      </c>
      <c r="L414" s="252"/>
      <c r="M414" s="257">
        <v>0</v>
      </c>
      <c r="N414" s="257"/>
      <c r="O414" s="521">
        <f>SUM(K414:N414)</f>
        <v>11329000</v>
      </c>
      <c r="P414" s="6"/>
      <c r="Q414" s="6"/>
      <c r="R414" s="6"/>
      <c r="S414" s="568"/>
      <c r="T414" s="568"/>
      <c r="U414" s="568"/>
      <c r="V414" s="568"/>
      <c r="W414" s="169"/>
      <c r="X414" s="35"/>
    </row>
    <row r="415" spans="1:24" s="3" customFormat="1" ht="19.5" customHeight="1">
      <c r="A415" s="209"/>
      <c r="B415" s="75" t="s">
        <v>172</v>
      </c>
      <c r="C415" s="75"/>
      <c r="E415" s="60"/>
      <c r="F415" s="59"/>
      <c r="G415" s="59"/>
      <c r="H415" s="59"/>
      <c r="I415" s="6"/>
      <c r="J415" s="6"/>
      <c r="K415" s="521">
        <v>2991000</v>
      </c>
      <c r="L415" s="252"/>
      <c r="M415" s="257">
        <v>0</v>
      </c>
      <c r="N415" s="257"/>
      <c r="O415" s="521">
        <f>SUM(K415:N415)</f>
        <v>2991000</v>
      </c>
      <c r="P415" s="6"/>
      <c r="Q415" s="6"/>
      <c r="R415" s="6"/>
      <c r="S415" s="165"/>
      <c r="T415" s="165"/>
      <c r="U415" s="165"/>
      <c r="V415" s="165"/>
      <c r="W415" s="169"/>
      <c r="X415" s="35"/>
    </row>
    <row r="416" spans="1:24" s="3" customFormat="1" ht="19.5" customHeight="1">
      <c r="A416" s="209"/>
      <c r="B416" s="60" t="s">
        <v>260</v>
      </c>
      <c r="C416" s="75"/>
      <c r="E416" s="60"/>
      <c r="F416" s="59"/>
      <c r="G416" s="59"/>
      <c r="H416" s="59"/>
      <c r="I416" s="6"/>
      <c r="J416" s="6"/>
      <c r="K416" s="521">
        <v>1462000</v>
      </c>
      <c r="L416" s="252"/>
      <c r="M416" s="257">
        <v>0</v>
      </c>
      <c r="N416" s="257"/>
      <c r="O416" s="521">
        <f>SUM(K416:N416)</f>
        <v>1462000</v>
      </c>
      <c r="P416" s="6"/>
      <c r="Q416" s="6"/>
      <c r="R416" s="6"/>
      <c r="S416" s="165"/>
      <c r="T416" s="165"/>
      <c r="U416" s="165"/>
      <c r="V416" s="165"/>
      <c r="W416" s="169"/>
      <c r="X416" s="35"/>
    </row>
    <row r="417" spans="1:24" s="3" customFormat="1" ht="19.5" customHeight="1">
      <c r="A417" s="209"/>
      <c r="B417" s="209"/>
      <c r="C417" s="209"/>
      <c r="D417" s="63"/>
      <c r="E417" s="60"/>
      <c r="F417" s="59"/>
      <c r="G417" s="59"/>
      <c r="H417" s="59"/>
      <c r="I417" s="6"/>
      <c r="J417" s="6"/>
      <c r="K417" s="519">
        <f>SUM(K412:K416)</f>
        <v>34953000</v>
      </c>
      <c r="L417" s="519"/>
      <c r="M417" s="519">
        <f>SUM(M412:N416)</f>
        <v>66800000</v>
      </c>
      <c r="N417" s="519"/>
      <c r="O417" s="519">
        <f>SUM(O412:O416)</f>
        <v>101753000</v>
      </c>
      <c r="P417" s="199"/>
      <c r="Q417" s="6"/>
      <c r="R417" s="6"/>
      <c r="S417" s="568"/>
      <c r="T417" s="568"/>
      <c r="U417" s="568"/>
      <c r="V417" s="568"/>
      <c r="W417" s="169"/>
      <c r="X417" s="35"/>
    </row>
    <row r="418" spans="1:24" s="3" customFormat="1" ht="19.5" customHeight="1">
      <c r="A418" s="209"/>
      <c r="B418" s="209"/>
      <c r="C418" s="209"/>
      <c r="D418" s="63"/>
      <c r="E418" s="60"/>
      <c r="F418" s="59"/>
      <c r="G418" s="59"/>
      <c r="H418" s="59"/>
      <c r="J418" s="6"/>
      <c r="K418" s="252"/>
      <c r="L418" s="252"/>
      <c r="M418" s="252"/>
      <c r="N418" s="252"/>
      <c r="O418" s="252"/>
      <c r="P418" s="62"/>
      <c r="Q418" s="6"/>
      <c r="R418" s="6"/>
      <c r="S418" s="166"/>
      <c r="T418" s="166"/>
      <c r="U418" s="166"/>
      <c r="V418" s="166"/>
      <c r="W418" s="169"/>
      <c r="X418" s="35"/>
    </row>
    <row r="419" spans="1:24" s="3" customFormat="1" ht="19.5" customHeight="1" thickBot="1">
      <c r="A419" s="209"/>
      <c r="B419" s="209"/>
      <c r="C419" s="209"/>
      <c r="D419" s="63"/>
      <c r="E419" s="60"/>
      <c r="F419" s="59"/>
      <c r="G419" s="59"/>
      <c r="H419" s="59"/>
      <c r="I419" s="6"/>
      <c r="J419" s="6"/>
      <c r="K419" s="258">
        <f>K409+K417</f>
        <v>328666000</v>
      </c>
      <c r="L419" s="258"/>
      <c r="M419" s="258">
        <f>M409+M417</f>
        <v>859577000</v>
      </c>
      <c r="N419" s="258"/>
      <c r="O419" s="258">
        <f>O409+O417</f>
        <v>1188243000</v>
      </c>
      <c r="P419" s="6"/>
      <c r="Q419" s="6"/>
      <c r="R419" s="6"/>
      <c r="S419" s="568"/>
      <c r="T419" s="568"/>
      <c r="U419" s="568"/>
      <c r="V419" s="568"/>
      <c r="W419" s="169"/>
      <c r="X419" s="35"/>
    </row>
    <row r="420" spans="1:24" s="3" customFormat="1" ht="19.5" customHeight="1" thickTop="1">
      <c r="A420" s="209"/>
      <c r="B420" s="209"/>
      <c r="C420" s="209"/>
      <c r="D420" s="63"/>
      <c r="E420" s="60"/>
      <c r="F420" s="59"/>
      <c r="G420" s="59"/>
      <c r="H420" s="59"/>
      <c r="I420" s="6"/>
      <c r="J420" s="6"/>
      <c r="K420" s="252"/>
      <c r="L420" s="252"/>
      <c r="M420" s="252"/>
      <c r="N420" s="252"/>
      <c r="O420" s="252"/>
      <c r="P420" s="6"/>
      <c r="Q420" s="6"/>
      <c r="R420" s="6"/>
      <c r="S420" s="165"/>
      <c r="T420" s="165"/>
      <c r="U420" s="165"/>
      <c r="V420" s="165"/>
      <c r="W420" s="169"/>
      <c r="X420" s="35"/>
    </row>
    <row r="421" spans="1:24" s="3" customFormat="1" ht="19.5" customHeight="1">
      <c r="A421" s="209"/>
      <c r="B421" s="209"/>
      <c r="C421" s="209"/>
      <c r="D421" s="63"/>
      <c r="E421" s="60"/>
      <c r="F421" s="59"/>
      <c r="G421" s="59"/>
      <c r="H421" s="59"/>
      <c r="I421" s="6"/>
      <c r="J421" s="6"/>
      <c r="K421" s="252"/>
      <c r="L421" s="252"/>
      <c r="M421" s="252"/>
      <c r="N421" s="252"/>
      <c r="O421" s="252"/>
      <c r="P421" s="6"/>
      <c r="Q421" s="6"/>
      <c r="R421" s="6"/>
      <c r="S421" s="165"/>
      <c r="T421" s="165"/>
      <c r="U421" s="165"/>
      <c r="V421" s="165"/>
      <c r="W421" s="169"/>
      <c r="X421" s="35"/>
    </row>
    <row r="422" spans="1:20" s="3" customFormat="1" ht="19.5" customHeight="1">
      <c r="A422" s="206">
        <v>20</v>
      </c>
      <c r="B422" s="201" t="s">
        <v>303</v>
      </c>
      <c r="C422" s="201"/>
      <c r="E422" s="33"/>
      <c r="F422" s="22"/>
      <c r="G422" s="22"/>
      <c r="H422" s="22"/>
      <c r="I422" s="30"/>
      <c r="J422" s="30"/>
      <c r="K422" s="7"/>
      <c r="L422" s="7"/>
      <c r="M422" s="30"/>
      <c r="N422" s="30"/>
      <c r="O422" s="30"/>
      <c r="P422" s="30"/>
      <c r="Q422" s="30"/>
      <c r="R422" s="30"/>
      <c r="S422" s="30"/>
      <c r="T422" s="7"/>
    </row>
    <row r="423" spans="1:20" s="3" customFormat="1" ht="19.5" customHeight="1">
      <c r="A423" s="206"/>
      <c r="B423" s="201"/>
      <c r="C423" s="201"/>
      <c r="E423" s="33"/>
      <c r="F423" s="22"/>
      <c r="G423" s="22"/>
      <c r="H423" s="22"/>
      <c r="I423" s="30"/>
      <c r="J423" s="30"/>
      <c r="K423" s="7"/>
      <c r="L423" s="7"/>
      <c r="M423" s="30"/>
      <c r="N423" s="30"/>
      <c r="O423" s="30"/>
      <c r="P423" s="30"/>
      <c r="Q423" s="30"/>
      <c r="R423" s="30"/>
      <c r="S423" s="30"/>
      <c r="T423" s="7"/>
    </row>
    <row r="424" spans="1:24" s="3" customFormat="1" ht="19.5" customHeight="1">
      <c r="A424" s="206"/>
      <c r="B424" s="206"/>
      <c r="C424" s="206"/>
      <c r="D424" s="28"/>
      <c r="E424" s="39"/>
      <c r="F424" s="55"/>
      <c r="G424" s="55"/>
      <c r="H424" s="55"/>
      <c r="I424" s="56"/>
      <c r="J424" s="56"/>
      <c r="K424" s="57"/>
      <c r="L424" s="57"/>
      <c r="M424" s="56"/>
      <c r="N424" s="56"/>
      <c r="O424" s="56"/>
      <c r="P424" s="6"/>
      <c r="Q424" s="6"/>
      <c r="R424" s="6"/>
      <c r="S424" s="165"/>
      <c r="T424" s="165"/>
      <c r="U424" s="165"/>
      <c r="V424" s="165"/>
      <c r="W424" s="169"/>
      <c r="X424" s="35"/>
    </row>
    <row r="425" spans="1:24" s="3" customFormat="1" ht="19.5" customHeight="1">
      <c r="A425" s="206"/>
      <c r="B425" s="206"/>
      <c r="C425" s="206"/>
      <c r="D425" s="28"/>
      <c r="E425" s="39"/>
      <c r="F425" s="55"/>
      <c r="G425" s="55"/>
      <c r="H425" s="55"/>
      <c r="I425" s="56"/>
      <c r="J425" s="56"/>
      <c r="K425" s="57"/>
      <c r="L425" s="57"/>
      <c r="M425" s="56"/>
      <c r="N425" s="56"/>
      <c r="O425" s="56"/>
      <c r="P425" s="6"/>
      <c r="Q425" s="6"/>
      <c r="R425" s="6"/>
      <c r="S425" s="165"/>
      <c r="T425" s="165"/>
      <c r="U425" s="165"/>
      <c r="V425" s="165"/>
      <c r="W425" s="169"/>
      <c r="X425" s="35"/>
    </row>
    <row r="426" spans="1:24" s="3" customFormat="1" ht="19.5" customHeight="1">
      <c r="A426" s="206"/>
      <c r="B426" s="206"/>
      <c r="C426" s="206"/>
      <c r="D426" s="28"/>
      <c r="E426" s="39"/>
      <c r="F426" s="55"/>
      <c r="G426" s="55"/>
      <c r="H426" s="55"/>
      <c r="I426" s="56"/>
      <c r="J426" s="56"/>
      <c r="K426" s="57"/>
      <c r="L426" s="57"/>
      <c r="M426" s="56"/>
      <c r="N426" s="56"/>
      <c r="O426" s="56"/>
      <c r="P426" s="6"/>
      <c r="Q426" s="6"/>
      <c r="R426" s="6"/>
      <c r="S426" s="166"/>
      <c r="T426" s="35"/>
      <c r="U426" s="35"/>
      <c r="V426" s="35"/>
      <c r="W426" s="35"/>
      <c r="X426" s="35"/>
    </row>
    <row r="427" spans="1:24" s="3" customFormat="1" ht="19.5" customHeight="1">
      <c r="A427" s="209"/>
      <c r="B427" s="209"/>
      <c r="C427" s="209"/>
      <c r="D427" s="63"/>
      <c r="E427" s="60"/>
      <c r="F427" s="59"/>
      <c r="G427" s="59"/>
      <c r="H427" s="59"/>
      <c r="I427" s="6"/>
      <c r="J427" s="6"/>
      <c r="K427" s="252"/>
      <c r="L427" s="252"/>
      <c r="M427" s="252"/>
      <c r="N427" s="252"/>
      <c r="O427" s="252"/>
      <c r="P427" s="6"/>
      <c r="Q427" s="6"/>
      <c r="R427" s="6"/>
      <c r="S427" s="165"/>
      <c r="T427" s="165"/>
      <c r="U427" s="165"/>
      <c r="V427" s="165"/>
      <c r="W427" s="169"/>
      <c r="X427" s="35"/>
    </row>
    <row r="428" spans="1:24" s="3" customFormat="1" ht="19.5" customHeight="1">
      <c r="A428" s="206">
        <v>21</v>
      </c>
      <c r="B428" s="201" t="s">
        <v>189</v>
      </c>
      <c r="C428" s="201"/>
      <c r="D428" s="28"/>
      <c r="E428" s="39"/>
      <c r="F428" s="55"/>
      <c r="G428" s="55"/>
      <c r="H428" s="55"/>
      <c r="I428" s="56"/>
      <c r="J428" s="56"/>
      <c r="K428" s="57"/>
      <c r="L428" s="57"/>
      <c r="M428" s="56"/>
      <c r="N428" s="56"/>
      <c r="O428" s="56"/>
      <c r="P428" s="6"/>
      <c r="Q428" s="6"/>
      <c r="R428" s="6"/>
      <c r="S428" s="165"/>
      <c r="T428" s="165"/>
      <c r="U428" s="165"/>
      <c r="V428" s="165"/>
      <c r="W428" s="169"/>
      <c r="X428" s="35"/>
    </row>
    <row r="429" spans="1:24" s="3" customFormat="1" ht="19.5" customHeight="1">
      <c r="A429" s="206"/>
      <c r="B429" s="206"/>
      <c r="C429" s="206"/>
      <c r="D429" s="28"/>
      <c r="E429" s="39"/>
      <c r="F429" s="55"/>
      <c r="G429" s="55"/>
      <c r="H429" s="55"/>
      <c r="I429" s="56"/>
      <c r="J429" s="56"/>
      <c r="K429" s="57"/>
      <c r="L429" s="57"/>
      <c r="M429" s="56"/>
      <c r="N429" s="56"/>
      <c r="O429" s="56"/>
      <c r="P429" s="6"/>
      <c r="Q429" s="6"/>
      <c r="R429" s="6"/>
      <c r="S429" s="165"/>
      <c r="T429" s="165"/>
      <c r="U429" s="165"/>
      <c r="V429" s="165"/>
      <c r="W429" s="169"/>
      <c r="X429" s="35"/>
    </row>
    <row r="430" spans="1:24" s="3" customFormat="1" ht="19.5" customHeight="1">
      <c r="A430" s="206"/>
      <c r="B430" s="206"/>
      <c r="C430" s="206"/>
      <c r="D430" s="28"/>
      <c r="E430" s="39"/>
      <c r="F430" s="55"/>
      <c r="G430" s="55"/>
      <c r="H430" s="55"/>
      <c r="I430" s="56"/>
      <c r="J430" s="56"/>
      <c r="K430" s="57"/>
      <c r="L430" s="57"/>
      <c r="M430" s="56"/>
      <c r="N430" s="56"/>
      <c r="O430" s="56"/>
      <c r="P430" s="6"/>
      <c r="Q430" s="6"/>
      <c r="R430" s="6"/>
      <c r="S430" s="165"/>
      <c r="T430" s="165"/>
      <c r="U430" s="165"/>
      <c r="V430" s="165"/>
      <c r="W430" s="169"/>
      <c r="X430" s="35"/>
    </row>
    <row r="431" spans="1:24" s="3" customFormat="1" ht="19.5" customHeight="1">
      <c r="A431" s="206"/>
      <c r="B431" s="206"/>
      <c r="C431" s="206"/>
      <c r="D431" s="28"/>
      <c r="E431" s="39"/>
      <c r="F431" s="55"/>
      <c r="G431" s="55"/>
      <c r="H431" s="55"/>
      <c r="I431" s="56"/>
      <c r="J431" s="56"/>
      <c r="K431" s="57"/>
      <c r="L431" s="57"/>
      <c r="M431" s="56"/>
      <c r="N431" s="56"/>
      <c r="O431" s="56"/>
      <c r="P431" s="6"/>
      <c r="Q431" s="6"/>
      <c r="R431" s="6"/>
      <c r="S431" s="166"/>
      <c r="T431" s="35"/>
      <c r="U431" s="35"/>
      <c r="V431" s="35"/>
      <c r="W431" s="35"/>
      <c r="X431" s="35"/>
    </row>
    <row r="432" spans="1:24" s="3" customFormat="1" ht="19.5" customHeight="1">
      <c r="A432" s="206"/>
      <c r="B432" s="206"/>
      <c r="C432" s="206"/>
      <c r="D432" s="28"/>
      <c r="E432" s="39"/>
      <c r="F432" s="55"/>
      <c r="G432" s="55"/>
      <c r="H432" s="55"/>
      <c r="I432" s="56"/>
      <c r="J432" s="56"/>
      <c r="K432" s="57"/>
      <c r="L432" s="57"/>
      <c r="M432" s="56"/>
      <c r="N432" s="56"/>
      <c r="O432" s="56"/>
      <c r="P432" s="6"/>
      <c r="Q432" s="6"/>
      <c r="R432" s="6"/>
      <c r="S432" s="166"/>
      <c r="T432" s="35"/>
      <c r="U432" s="35"/>
      <c r="V432" s="35"/>
      <c r="W432" s="35"/>
      <c r="X432" s="35"/>
    </row>
    <row r="433" spans="1:24" s="3" customFormat="1" ht="19.5" customHeight="1">
      <c r="A433" s="206"/>
      <c r="B433" s="206"/>
      <c r="C433" s="206"/>
      <c r="D433" s="28"/>
      <c r="E433" s="39"/>
      <c r="F433" s="55"/>
      <c r="G433" s="55"/>
      <c r="H433" s="55"/>
      <c r="I433" s="56"/>
      <c r="J433" s="56"/>
      <c r="K433" s="57"/>
      <c r="L433" s="57"/>
      <c r="M433" s="56"/>
      <c r="N433" s="56"/>
      <c r="O433" s="56"/>
      <c r="P433" s="6"/>
      <c r="Q433" s="6"/>
      <c r="R433" s="6"/>
      <c r="S433" s="166"/>
      <c r="T433" s="35"/>
      <c r="U433" s="35"/>
      <c r="V433" s="35"/>
      <c r="W433" s="35"/>
      <c r="X433" s="35"/>
    </row>
    <row r="434" spans="1:24" s="3" customFormat="1" ht="19.5" customHeight="1">
      <c r="A434" s="225">
        <v>22</v>
      </c>
      <c r="B434" s="28" t="s">
        <v>187</v>
      </c>
      <c r="C434" s="28"/>
      <c r="E434" s="22"/>
      <c r="F434" s="22"/>
      <c r="G434" s="22"/>
      <c r="H434" s="22"/>
      <c r="M434" s="30"/>
      <c r="N434" s="27"/>
      <c r="O434" s="27"/>
      <c r="P434" s="27"/>
      <c r="Q434" s="27"/>
      <c r="R434" s="27"/>
      <c r="S434" s="170"/>
      <c r="T434" s="171"/>
      <c r="U434" s="35"/>
      <c r="V434" s="35"/>
      <c r="W434" s="35"/>
      <c r="X434" s="35"/>
    </row>
    <row r="435" spans="1:24" s="3" customFormat="1" ht="19.5" customHeight="1">
      <c r="A435" s="206"/>
      <c r="B435" s="206"/>
      <c r="C435" s="206"/>
      <c r="D435" s="32"/>
      <c r="E435" s="22"/>
      <c r="F435" s="22"/>
      <c r="G435" s="22"/>
      <c r="H435" s="22"/>
      <c r="M435" s="30"/>
      <c r="N435" s="27"/>
      <c r="O435" s="27"/>
      <c r="P435" s="27"/>
      <c r="Q435" s="27"/>
      <c r="R435" s="27"/>
      <c r="S435" s="170"/>
      <c r="T435" s="171"/>
      <c r="U435" s="35"/>
      <c r="V435" s="35"/>
      <c r="W435" s="35"/>
      <c r="X435" s="35"/>
    </row>
    <row r="436" spans="1:20" s="3" customFormat="1" ht="19.5" customHeight="1">
      <c r="A436" s="206"/>
      <c r="B436" s="206"/>
      <c r="C436" s="206"/>
      <c r="D436" s="32"/>
      <c r="E436" s="22"/>
      <c r="F436" s="22"/>
      <c r="G436" s="22"/>
      <c r="H436" s="22"/>
      <c r="M436" s="30"/>
      <c r="N436" s="27"/>
      <c r="O436" s="27"/>
      <c r="P436" s="27"/>
      <c r="Q436" s="27"/>
      <c r="R436" s="27"/>
      <c r="S436" s="27"/>
      <c r="T436" s="24"/>
    </row>
    <row r="437" spans="1:20" s="3" customFormat="1" ht="19.5" customHeight="1">
      <c r="A437" s="206"/>
      <c r="B437" s="206"/>
      <c r="C437" s="206"/>
      <c r="D437" s="32"/>
      <c r="E437" s="22"/>
      <c r="F437" s="22"/>
      <c r="G437" s="22"/>
      <c r="H437" s="22"/>
      <c r="M437" s="30"/>
      <c r="N437" s="27"/>
      <c r="O437" s="27"/>
      <c r="P437" s="27"/>
      <c r="Q437" s="27"/>
      <c r="R437" s="27"/>
      <c r="S437" s="27"/>
      <c r="T437" s="24"/>
    </row>
    <row r="438" spans="1:20" s="3" customFormat="1" ht="19.5" customHeight="1">
      <c r="A438" s="206"/>
      <c r="B438" s="206"/>
      <c r="C438" s="206"/>
      <c r="D438" s="32"/>
      <c r="E438" s="22"/>
      <c r="F438" s="22"/>
      <c r="G438" s="22"/>
      <c r="H438" s="22"/>
      <c r="M438" s="30"/>
      <c r="N438" s="27"/>
      <c r="O438" s="27"/>
      <c r="P438" s="27"/>
      <c r="Q438" s="27"/>
      <c r="R438" s="27"/>
      <c r="S438" s="27"/>
      <c r="T438" s="24"/>
    </row>
    <row r="439" spans="1:20" s="3" customFormat="1" ht="19.5" customHeight="1">
      <c r="A439" s="206"/>
      <c r="B439" s="206"/>
      <c r="C439" s="206"/>
      <c r="D439" s="32"/>
      <c r="E439" s="22"/>
      <c r="F439" s="22"/>
      <c r="G439" s="22"/>
      <c r="H439" s="22"/>
      <c r="M439" s="30"/>
      <c r="N439" s="27"/>
      <c r="O439" s="27"/>
      <c r="P439" s="27"/>
      <c r="Q439" s="27"/>
      <c r="R439" s="27"/>
      <c r="S439" s="27"/>
      <c r="T439" s="24"/>
    </row>
    <row r="440" spans="1:20" s="3" customFormat="1" ht="19.5" customHeight="1">
      <c r="A440" s="206"/>
      <c r="B440" s="206"/>
      <c r="C440" s="206"/>
      <c r="D440" s="32"/>
      <c r="E440" s="22"/>
      <c r="F440" s="22"/>
      <c r="G440" s="22"/>
      <c r="H440" s="22"/>
      <c r="M440" s="30"/>
      <c r="N440" s="27"/>
      <c r="O440" s="27"/>
      <c r="P440" s="27"/>
      <c r="Q440" s="27"/>
      <c r="R440" s="27"/>
      <c r="S440" s="27"/>
      <c r="T440" s="24"/>
    </row>
    <row r="441" spans="1:20" s="3" customFormat="1" ht="19.5" customHeight="1">
      <c r="A441" s="206"/>
      <c r="B441" s="206"/>
      <c r="C441" s="206"/>
      <c r="D441" s="32"/>
      <c r="E441" s="22"/>
      <c r="F441" s="22"/>
      <c r="G441" s="22"/>
      <c r="H441" s="22"/>
      <c r="M441" s="30"/>
      <c r="N441" s="27"/>
      <c r="O441" s="27"/>
      <c r="P441" s="27"/>
      <c r="Q441" s="27"/>
      <c r="R441" s="27"/>
      <c r="S441" s="27"/>
      <c r="T441" s="24"/>
    </row>
    <row r="442" spans="1:20" s="3" customFormat="1" ht="18.75">
      <c r="A442" s="206"/>
      <c r="B442" s="206"/>
      <c r="C442" s="206"/>
      <c r="D442" s="32"/>
      <c r="E442" s="22"/>
      <c r="F442" s="22"/>
      <c r="G442" s="22"/>
      <c r="H442" s="22"/>
      <c r="M442" s="30"/>
      <c r="N442" s="27"/>
      <c r="O442" s="27"/>
      <c r="P442" s="27"/>
      <c r="Q442" s="27"/>
      <c r="R442" s="27"/>
      <c r="S442" s="27"/>
      <c r="T442" s="24"/>
    </row>
    <row r="443" spans="1:20" s="3" customFormat="1" ht="19.5" customHeight="1">
      <c r="A443" s="225">
        <v>23</v>
      </c>
      <c r="B443" s="36" t="s">
        <v>116</v>
      </c>
      <c r="C443" s="36"/>
      <c r="E443" s="40"/>
      <c r="F443" s="37"/>
      <c r="G443" s="37"/>
      <c r="H443" s="37"/>
      <c r="I443" s="65"/>
      <c r="J443" s="65"/>
      <c r="K443" s="66"/>
      <c r="L443" s="66"/>
      <c r="M443" s="66"/>
      <c r="N443" s="66"/>
      <c r="O443" s="66"/>
      <c r="P443" s="66"/>
      <c r="Q443" s="66"/>
      <c r="R443" s="66"/>
      <c r="S443" s="66"/>
      <c r="T443" s="66"/>
    </row>
    <row r="444" spans="1:20" s="3" customFormat="1" ht="19.5" customHeight="1">
      <c r="A444" s="206"/>
      <c r="B444" s="206"/>
      <c r="C444" s="206"/>
      <c r="D444" s="64"/>
      <c r="E444" s="40"/>
      <c r="F444" s="37"/>
      <c r="G444" s="37"/>
      <c r="H444" s="37"/>
      <c r="I444" s="65"/>
      <c r="J444" s="65"/>
      <c r="K444" s="66"/>
      <c r="L444" s="66"/>
      <c r="M444" s="66"/>
      <c r="N444" s="66"/>
      <c r="O444" s="66"/>
      <c r="P444" s="66"/>
      <c r="Q444" s="66"/>
      <c r="R444" s="66"/>
      <c r="S444" s="66"/>
      <c r="T444" s="66"/>
    </row>
    <row r="445" spans="1:20" s="3" customFormat="1" ht="19.5" customHeight="1">
      <c r="A445" s="206"/>
      <c r="B445" s="206"/>
      <c r="C445" s="206"/>
      <c r="D445" s="76"/>
      <c r="E445" s="38"/>
      <c r="F445" s="38"/>
      <c r="G445" s="38"/>
      <c r="H445" s="38"/>
      <c r="I445" s="38"/>
      <c r="J445" s="38"/>
      <c r="K445" s="38"/>
      <c r="L445" s="38"/>
      <c r="M445" s="38"/>
      <c r="N445" s="38"/>
      <c r="O445" s="38"/>
      <c r="P445" s="38"/>
      <c r="Q445" s="38"/>
      <c r="R445" s="38"/>
      <c r="S445" s="38"/>
      <c r="T445" s="38"/>
    </row>
    <row r="446" spans="1:20" s="3" customFormat="1" ht="19.5" customHeight="1">
      <c r="A446" s="206"/>
      <c r="B446" s="206"/>
      <c r="C446" s="206"/>
      <c r="D446" s="76"/>
      <c r="E446" s="38"/>
      <c r="F446" s="38"/>
      <c r="G446" s="38"/>
      <c r="H446" s="38"/>
      <c r="I446" s="38"/>
      <c r="J446" s="38"/>
      <c r="K446" s="38"/>
      <c r="L446" s="38"/>
      <c r="M446" s="38"/>
      <c r="N446" s="38"/>
      <c r="O446" s="38"/>
      <c r="P446" s="38"/>
      <c r="Q446" s="38"/>
      <c r="R446" s="38"/>
      <c r="S446" s="38"/>
      <c r="T446" s="38"/>
    </row>
    <row r="447" spans="1:20" s="3" customFormat="1" ht="21" customHeight="1">
      <c r="A447" s="206"/>
      <c r="B447" s="206"/>
      <c r="C447" s="206"/>
      <c r="D447" s="76"/>
      <c r="E447" s="38"/>
      <c r="F447" s="38"/>
      <c r="G447" s="38"/>
      <c r="H447" s="38"/>
      <c r="I447" s="38"/>
      <c r="J447" s="38"/>
      <c r="K447" s="38"/>
      <c r="L447" s="38"/>
      <c r="M447" s="38"/>
      <c r="N447" s="38"/>
      <c r="O447" s="38"/>
      <c r="P447" s="38"/>
      <c r="Q447" s="38"/>
      <c r="R447" s="38"/>
      <c r="S447" s="38"/>
      <c r="T447" s="38"/>
    </row>
    <row r="448" spans="1:20" s="3" customFormat="1" ht="19.5" customHeight="1">
      <c r="A448" s="225">
        <v>24</v>
      </c>
      <c r="B448" s="28" t="s">
        <v>178</v>
      </c>
      <c r="C448" s="28"/>
      <c r="E448" s="24"/>
      <c r="F448" s="24"/>
      <c r="G448" s="24"/>
      <c r="H448" s="24"/>
      <c r="I448" s="24"/>
      <c r="J448" s="24"/>
      <c r="K448" s="24"/>
      <c r="L448" s="24"/>
      <c r="M448" s="27"/>
      <c r="N448" s="27"/>
      <c r="O448" s="27"/>
      <c r="P448" s="27"/>
      <c r="Q448" s="27"/>
      <c r="R448" s="27"/>
      <c r="S448" s="27"/>
      <c r="T448" s="24"/>
    </row>
    <row r="449" spans="1:20" s="3" customFormat="1" ht="19.5" customHeight="1">
      <c r="A449" s="206"/>
      <c r="B449" s="206"/>
      <c r="C449" s="206"/>
      <c r="D449" s="28"/>
      <c r="E449" s="24"/>
      <c r="F449" s="24"/>
      <c r="G449" s="24"/>
      <c r="H449" s="24"/>
      <c r="I449" s="24"/>
      <c r="J449" s="24"/>
      <c r="K449" s="24"/>
      <c r="L449" s="24"/>
      <c r="M449" s="27"/>
      <c r="N449" s="27"/>
      <c r="O449" s="27"/>
      <c r="P449" s="27"/>
      <c r="Q449" s="27"/>
      <c r="R449" s="27"/>
      <c r="S449" s="27"/>
      <c r="T449" s="24"/>
    </row>
    <row r="450" spans="1:20" s="3" customFormat="1" ht="19.5" customHeight="1">
      <c r="A450" s="206"/>
      <c r="B450" s="206"/>
      <c r="C450" s="206"/>
      <c r="D450" s="22"/>
      <c r="E450" s="24"/>
      <c r="F450" s="24"/>
      <c r="G450" s="24"/>
      <c r="H450" s="24"/>
      <c r="I450" s="24"/>
      <c r="J450" s="24"/>
      <c r="K450" s="24"/>
      <c r="L450" s="24"/>
      <c r="M450" s="27"/>
      <c r="N450" s="27"/>
      <c r="O450" s="27"/>
      <c r="P450" s="27"/>
      <c r="Q450" s="27"/>
      <c r="R450" s="27"/>
      <c r="S450" s="27"/>
      <c r="T450" s="24"/>
    </row>
    <row r="451" spans="1:20" s="3" customFormat="1" ht="19.5" customHeight="1">
      <c r="A451" s="206"/>
      <c r="B451" s="206"/>
      <c r="C451" s="206"/>
      <c r="D451" s="22"/>
      <c r="E451" s="24"/>
      <c r="F451" s="24"/>
      <c r="G451" s="24"/>
      <c r="H451" s="24"/>
      <c r="I451" s="24"/>
      <c r="J451" s="24"/>
      <c r="K451" s="24"/>
      <c r="L451" s="24"/>
      <c r="M451" s="27"/>
      <c r="N451" s="27"/>
      <c r="O451" s="27"/>
      <c r="P451" s="27"/>
      <c r="Q451" s="27"/>
      <c r="R451" s="27"/>
      <c r="S451" s="27"/>
      <c r="T451" s="24"/>
    </row>
    <row r="452" spans="1:20" s="3" customFormat="1" ht="19.5" customHeight="1">
      <c r="A452" s="206"/>
      <c r="B452" s="206"/>
      <c r="C452" s="206"/>
      <c r="D452" s="22"/>
      <c r="E452" s="24"/>
      <c r="F452" s="24"/>
      <c r="G452" s="24"/>
      <c r="H452" s="24"/>
      <c r="I452" s="24"/>
      <c r="J452" s="24"/>
      <c r="K452" s="24"/>
      <c r="L452" s="24"/>
      <c r="M452" s="27"/>
      <c r="N452" s="27"/>
      <c r="O452" s="27"/>
      <c r="P452" s="27"/>
      <c r="Q452" s="27"/>
      <c r="R452" s="27"/>
      <c r="S452" s="27"/>
      <c r="T452" s="24"/>
    </row>
    <row r="453" spans="1:3" s="3" customFormat="1" ht="19.5" customHeight="1">
      <c r="A453" s="225">
        <v>25</v>
      </c>
      <c r="B453" s="28" t="s">
        <v>275</v>
      </c>
      <c r="C453" s="28"/>
    </row>
    <row r="454" spans="1:4" s="3" customFormat="1" ht="19.5" customHeight="1">
      <c r="A454" s="206"/>
      <c r="B454" s="22"/>
      <c r="C454" s="22"/>
      <c r="D454" s="22"/>
    </row>
    <row r="455" spans="1:20" s="3" customFormat="1" ht="19.5" customHeight="1">
      <c r="A455" s="202"/>
      <c r="B455" s="202"/>
      <c r="C455" s="202"/>
      <c r="I455" s="569" t="s">
        <v>77</v>
      </c>
      <c r="J455" s="569"/>
      <c r="K455" s="569"/>
      <c r="L455" s="27"/>
      <c r="M455" s="565" t="s">
        <v>62</v>
      </c>
      <c r="N455" s="565"/>
      <c r="O455" s="565"/>
      <c r="P455" s="41"/>
      <c r="Q455" s="41"/>
      <c r="R455" s="41"/>
      <c r="S455" s="41"/>
      <c r="T455" s="24"/>
    </row>
    <row r="456" spans="1:20" s="3" customFormat="1" ht="19.5" customHeight="1">
      <c r="A456" s="202"/>
      <c r="B456" s="202"/>
      <c r="C456" s="202"/>
      <c r="I456" s="569" t="s">
        <v>16</v>
      </c>
      <c r="J456" s="569"/>
      <c r="K456" s="569"/>
      <c r="L456" s="27"/>
      <c r="M456" s="569" t="s">
        <v>16</v>
      </c>
      <c r="N456" s="569"/>
      <c r="O456" s="569"/>
      <c r="P456" s="41"/>
      <c r="Q456" s="41"/>
      <c r="R456" s="41"/>
      <c r="S456" s="41"/>
      <c r="T456" s="24"/>
    </row>
    <row r="457" spans="1:19" s="3" customFormat="1" ht="19.5" customHeight="1">
      <c r="A457" s="202"/>
      <c r="B457" s="202"/>
      <c r="C457" s="202"/>
      <c r="I457" s="192" t="str">
        <f>+'Stmt Comprehensive income'!C10</f>
        <v>30.09.2010</v>
      </c>
      <c r="J457" s="192"/>
      <c r="K457" s="192" t="str">
        <f>+'Stmt Comprehensive income'!E10</f>
        <v>30.09.2009</v>
      </c>
      <c r="L457" s="153"/>
      <c r="M457" s="192" t="str">
        <f>+'Stmt Comprehensive income'!G10</f>
        <v>30.09.2010</v>
      </c>
      <c r="N457" s="192"/>
      <c r="O457" s="192" t="str">
        <f>+'Stmt Comprehensive income'!I10</f>
        <v>30.09.2009</v>
      </c>
      <c r="P457" s="42"/>
      <c r="Q457" s="42"/>
      <c r="R457" s="42"/>
      <c r="S457" s="42"/>
    </row>
    <row r="458" spans="1:19" s="3" customFormat="1" ht="18.75">
      <c r="A458" s="202"/>
      <c r="B458" s="202"/>
      <c r="C458" s="202"/>
      <c r="I458" s="192"/>
      <c r="J458" s="192"/>
      <c r="K458" s="192"/>
      <c r="L458" s="153"/>
      <c r="M458" s="192"/>
      <c r="N458" s="192"/>
      <c r="O458" s="192"/>
      <c r="P458" s="42"/>
      <c r="Q458" s="42"/>
      <c r="R458" s="42"/>
      <c r="S458" s="42"/>
    </row>
    <row r="459" spans="1:19" s="3" customFormat="1" ht="19.5" customHeight="1">
      <c r="A459" s="202"/>
      <c r="B459" s="28" t="s">
        <v>277</v>
      </c>
      <c r="C459" s="22"/>
      <c r="I459" s="7"/>
      <c r="J459" s="30"/>
      <c r="K459" s="7"/>
      <c r="L459" s="7"/>
      <c r="M459" s="7"/>
      <c r="N459" s="30"/>
      <c r="O459" s="7"/>
      <c r="P459" s="30"/>
      <c r="Q459" s="30"/>
      <c r="R459" s="30"/>
      <c r="S459" s="30"/>
    </row>
    <row r="460" spans="1:19" s="3" customFormat="1" ht="18.75">
      <c r="A460" s="202"/>
      <c r="B460" s="22"/>
      <c r="C460" s="22"/>
      <c r="I460" s="7"/>
      <c r="J460" s="30"/>
      <c r="K460" s="7"/>
      <c r="L460" s="7"/>
      <c r="M460" s="7"/>
      <c r="N460" s="30"/>
      <c r="O460" s="7"/>
      <c r="P460" s="30"/>
      <c r="Q460" s="30"/>
      <c r="R460" s="30"/>
      <c r="S460" s="30"/>
    </row>
    <row r="461" spans="1:19" s="3" customFormat="1" ht="19.5" customHeight="1">
      <c r="A461" s="202"/>
      <c r="B461" s="3" t="s">
        <v>39</v>
      </c>
      <c r="E461" s="24"/>
      <c r="G461" s="72"/>
      <c r="I461" s="30"/>
      <c r="J461" s="30"/>
      <c r="K461" s="7"/>
      <c r="L461" s="7"/>
      <c r="M461" s="7"/>
      <c r="N461" s="30"/>
      <c r="O461" s="7"/>
      <c r="P461" s="30"/>
      <c r="Q461" s="30"/>
      <c r="R461" s="30"/>
      <c r="S461" s="30"/>
    </row>
    <row r="462" spans="1:19" s="3" customFormat="1" ht="19.5" customHeight="1">
      <c r="A462" s="202"/>
      <c r="B462" s="22" t="s">
        <v>120</v>
      </c>
      <c r="C462" s="22"/>
      <c r="E462" s="24"/>
      <c r="G462" s="72"/>
      <c r="I462" s="30"/>
      <c r="J462" s="30"/>
      <c r="K462" s="7"/>
      <c r="L462" s="7"/>
      <c r="M462" s="7"/>
      <c r="N462" s="30"/>
      <c r="O462" s="7"/>
      <c r="P462" s="30"/>
      <c r="Q462" s="30"/>
      <c r="R462" s="30"/>
      <c r="S462" s="30"/>
    </row>
    <row r="463" spans="1:19" s="3" customFormat="1" ht="19.5" customHeight="1">
      <c r="A463" s="202"/>
      <c r="B463" s="22" t="s">
        <v>147</v>
      </c>
      <c r="C463" s="22"/>
      <c r="G463" s="72" t="s">
        <v>148</v>
      </c>
      <c r="I463" s="468">
        <f>'Stmt Comprehensive income'!C40</f>
        <v>31238000</v>
      </c>
      <c r="J463" s="147"/>
      <c r="K463" s="147">
        <f>'Stmt Comprehensive income'!E40</f>
        <v>18914000</v>
      </c>
      <c r="L463" s="505"/>
      <c r="M463" s="468">
        <f>'Stmt Comprehensive income'!G40</f>
        <v>54874000</v>
      </c>
      <c r="N463" s="93"/>
      <c r="O463" s="93">
        <f>'Stmt Comprehensive income'!I40</f>
        <v>37447000</v>
      </c>
      <c r="P463" s="93"/>
      <c r="Q463" s="30"/>
      <c r="R463" s="30"/>
      <c r="S463" s="30"/>
    </row>
    <row r="464" spans="1:19" s="3" customFormat="1" ht="16.5" customHeight="1">
      <c r="A464" s="202"/>
      <c r="C464" s="22"/>
      <c r="G464" s="72"/>
      <c r="I464" s="505"/>
      <c r="J464" s="505"/>
      <c r="K464" s="505"/>
      <c r="L464" s="505"/>
      <c r="M464" s="505"/>
      <c r="N464" s="47"/>
      <c r="O464" s="47"/>
      <c r="P464" s="47"/>
      <c r="Q464" s="30"/>
      <c r="R464" s="30"/>
      <c r="S464" s="30"/>
    </row>
    <row r="465" spans="1:19" s="3" customFormat="1" ht="19.5" customHeight="1">
      <c r="A465" s="202"/>
      <c r="B465" s="3" t="s">
        <v>254</v>
      </c>
      <c r="G465" s="72"/>
      <c r="I465" s="505"/>
      <c r="J465" s="505"/>
      <c r="K465" s="505"/>
      <c r="L465" s="505"/>
      <c r="M465" s="505"/>
      <c r="N465" s="47"/>
      <c r="O465" s="47"/>
      <c r="P465" s="47"/>
      <c r="Q465" s="30"/>
      <c r="R465" s="30"/>
      <c r="S465" s="30"/>
    </row>
    <row r="466" spans="1:19" s="3" customFormat="1" ht="19.5" customHeight="1">
      <c r="A466" s="202"/>
      <c r="B466" s="416" t="s">
        <v>253</v>
      </c>
      <c r="G466" s="72"/>
      <c r="I466" s="505"/>
      <c r="J466" s="505"/>
      <c r="K466" s="505"/>
      <c r="L466" s="505"/>
      <c r="M466" s="505"/>
      <c r="N466" s="47"/>
      <c r="O466" s="47"/>
      <c r="P466" s="47"/>
      <c r="Q466" s="30"/>
      <c r="R466" s="30"/>
      <c r="S466" s="30"/>
    </row>
    <row r="467" spans="1:16" s="3" customFormat="1" ht="19.5" customHeight="1">
      <c r="A467" s="202"/>
      <c r="B467" s="416" t="s">
        <v>252</v>
      </c>
      <c r="G467" s="72" t="s">
        <v>146</v>
      </c>
      <c r="I467" s="191">
        <v>782391000</v>
      </c>
      <c r="J467" s="191"/>
      <c r="K467" s="191">
        <v>751157000</v>
      </c>
      <c r="L467" s="173"/>
      <c r="M467" s="191">
        <v>782318000</v>
      </c>
      <c r="N467" s="94"/>
      <c r="O467" s="191">
        <v>731174000</v>
      </c>
      <c r="P467" s="147"/>
    </row>
    <row r="468" spans="1:19" s="3" customFormat="1" ht="16.5" customHeight="1">
      <c r="A468" s="202"/>
      <c r="G468" s="72"/>
      <c r="I468" s="528"/>
      <c r="J468" s="529"/>
      <c r="K468" s="528"/>
      <c r="L468" s="529"/>
      <c r="M468" s="528"/>
      <c r="N468" s="157"/>
      <c r="O468" s="156"/>
      <c r="P468" s="387"/>
      <c r="Q468" s="67"/>
      <c r="R468" s="67"/>
      <c r="S468" s="67"/>
    </row>
    <row r="469" spans="1:31" s="3" customFormat="1" ht="19.5" customHeight="1" thickBot="1">
      <c r="A469" s="202"/>
      <c r="B469" s="22" t="s">
        <v>276</v>
      </c>
      <c r="C469" s="22"/>
      <c r="G469" s="72" t="s">
        <v>145</v>
      </c>
      <c r="I469" s="530">
        <f>I463/I467*100</f>
        <v>3.992632839590435</v>
      </c>
      <c r="J469" s="530"/>
      <c r="K469" s="530">
        <f>K463/K467*100</f>
        <v>2.517982259367882</v>
      </c>
      <c r="L469" s="530"/>
      <c r="M469" s="530">
        <f>M463/M467*100</f>
        <v>7.0142831943020605</v>
      </c>
      <c r="N469" s="158"/>
      <c r="O469" s="158">
        <f>O463/O467*100</f>
        <v>5.121489549683112</v>
      </c>
      <c r="P469" s="380"/>
      <c r="R469" s="144"/>
      <c r="S469" s="144"/>
      <c r="T469" s="144"/>
      <c r="U469" s="144"/>
      <c r="V469" s="78"/>
      <c r="W469" s="78"/>
      <c r="X469" s="78"/>
      <c r="Y469" s="78"/>
      <c r="Z469" s="78"/>
      <c r="AA469" s="78"/>
      <c r="AB469" s="78"/>
      <c r="AC469" s="78"/>
      <c r="AD469" s="77"/>
      <c r="AE469" s="77"/>
    </row>
    <row r="470" spans="1:31" s="3" customFormat="1" ht="19.5" customHeight="1" thickTop="1">
      <c r="A470" s="202"/>
      <c r="B470" s="22"/>
      <c r="C470" s="22"/>
      <c r="G470" s="72"/>
      <c r="I470" s="531"/>
      <c r="J470" s="531"/>
      <c r="K470" s="531"/>
      <c r="L470" s="531"/>
      <c r="M470" s="531"/>
      <c r="N470" s="380"/>
      <c r="O470" s="380"/>
      <c r="P470" s="380"/>
      <c r="R470" s="144"/>
      <c r="S470" s="144"/>
      <c r="T470" s="144"/>
      <c r="U470" s="144"/>
      <c r="V470" s="78"/>
      <c r="W470" s="78"/>
      <c r="X470" s="78"/>
      <c r="Y470" s="78"/>
      <c r="Z470" s="78"/>
      <c r="AA470" s="78"/>
      <c r="AB470" s="78"/>
      <c r="AC470" s="78"/>
      <c r="AD470" s="77"/>
      <c r="AE470" s="77"/>
    </row>
    <row r="471" spans="1:31" s="3" customFormat="1" ht="15.75" customHeight="1">
      <c r="A471" s="225"/>
      <c r="B471" s="28"/>
      <c r="C471" s="28"/>
      <c r="R471" s="78"/>
      <c r="S471" s="78"/>
      <c r="T471" s="78"/>
      <c r="U471" s="78"/>
      <c r="V471" s="78"/>
      <c r="W471" s="78"/>
      <c r="X471" s="78"/>
      <c r="Y471" s="78"/>
      <c r="Z471" s="78"/>
      <c r="AA471" s="78"/>
      <c r="AB471" s="78"/>
      <c r="AC471" s="78"/>
      <c r="AD471" s="77"/>
      <c r="AE471" s="77"/>
    </row>
    <row r="472" spans="1:31" s="3" customFormat="1" ht="15.75" customHeight="1">
      <c r="A472" s="225"/>
      <c r="B472" s="28"/>
      <c r="C472" s="28"/>
      <c r="R472" s="78"/>
      <c r="S472" s="78"/>
      <c r="T472" s="78"/>
      <c r="U472" s="78"/>
      <c r="V472" s="78"/>
      <c r="W472" s="78"/>
      <c r="X472" s="78"/>
      <c r="Y472" s="78"/>
      <c r="Z472" s="78"/>
      <c r="AA472" s="78"/>
      <c r="AB472" s="78"/>
      <c r="AC472" s="78"/>
      <c r="AD472" s="77"/>
      <c r="AE472" s="77"/>
    </row>
    <row r="473" spans="1:31" s="3" customFormat="1" ht="19.5" customHeight="1">
      <c r="A473" s="225"/>
      <c r="B473" s="28"/>
      <c r="C473" s="28"/>
      <c r="R473" s="78"/>
      <c r="S473" s="78"/>
      <c r="T473" s="78"/>
      <c r="U473" s="78"/>
      <c r="V473" s="78"/>
      <c r="W473" s="78"/>
      <c r="X473" s="78"/>
      <c r="Y473" s="78"/>
      <c r="Z473" s="78"/>
      <c r="AA473" s="78"/>
      <c r="AB473" s="78"/>
      <c r="AC473" s="78"/>
      <c r="AD473" s="77"/>
      <c r="AE473" s="77"/>
    </row>
    <row r="474" spans="1:31" s="3" customFormat="1" ht="18.75" customHeight="1">
      <c r="A474" s="225"/>
      <c r="B474" s="28"/>
      <c r="C474" s="28"/>
      <c r="R474" s="78"/>
      <c r="S474" s="78"/>
      <c r="T474" s="78"/>
      <c r="U474" s="78"/>
      <c r="V474" s="78"/>
      <c r="W474" s="78"/>
      <c r="X474" s="78"/>
      <c r="Y474" s="78"/>
      <c r="Z474" s="78"/>
      <c r="AA474" s="78"/>
      <c r="AB474" s="78"/>
      <c r="AC474" s="78"/>
      <c r="AD474" s="77"/>
      <c r="AE474" s="77"/>
    </row>
    <row r="475" spans="1:31" s="3" customFormat="1" ht="19.5" customHeight="1">
      <c r="A475" s="225"/>
      <c r="B475" s="28" t="s">
        <v>278</v>
      </c>
      <c r="C475" s="28"/>
      <c r="R475" s="78"/>
      <c r="S475" s="78"/>
      <c r="T475" s="78"/>
      <c r="U475" s="78"/>
      <c r="V475" s="78"/>
      <c r="W475" s="78"/>
      <c r="X475" s="78"/>
      <c r="Y475" s="78"/>
      <c r="Z475" s="78"/>
      <c r="AA475" s="78"/>
      <c r="AB475" s="78"/>
      <c r="AC475" s="78"/>
      <c r="AD475" s="77"/>
      <c r="AE475" s="77"/>
    </row>
    <row r="476" spans="1:31" s="3" customFormat="1" ht="19.5" customHeight="1">
      <c r="A476" s="225"/>
      <c r="B476" s="28"/>
      <c r="C476" s="28"/>
      <c r="R476" s="78"/>
      <c r="S476" s="78"/>
      <c r="T476" s="78"/>
      <c r="U476" s="78"/>
      <c r="V476" s="78"/>
      <c r="W476" s="78"/>
      <c r="X476" s="78"/>
      <c r="Y476" s="78"/>
      <c r="Z476" s="78"/>
      <c r="AA476" s="78"/>
      <c r="AB476" s="78"/>
      <c r="AC476" s="78"/>
      <c r="AD476" s="77"/>
      <c r="AE476" s="77"/>
    </row>
    <row r="477" spans="1:31" s="3" customFormat="1" ht="19.5" customHeight="1">
      <c r="A477" s="225"/>
      <c r="B477" s="28"/>
      <c r="C477" s="28"/>
      <c r="R477" s="78"/>
      <c r="S477" s="78"/>
      <c r="T477" s="78"/>
      <c r="U477" s="78"/>
      <c r="V477" s="78"/>
      <c r="W477" s="78"/>
      <c r="X477" s="78"/>
      <c r="Y477" s="78"/>
      <c r="Z477" s="78"/>
      <c r="AA477" s="78"/>
      <c r="AB477" s="78"/>
      <c r="AC477" s="78"/>
      <c r="AD477" s="77"/>
      <c r="AE477" s="77"/>
    </row>
    <row r="478" spans="1:31" s="3" customFormat="1" ht="19.5" customHeight="1">
      <c r="A478" s="225"/>
      <c r="B478" s="28"/>
      <c r="C478" s="28"/>
      <c r="R478" s="78"/>
      <c r="S478" s="78"/>
      <c r="T478" s="78"/>
      <c r="U478" s="78"/>
      <c r="V478" s="78"/>
      <c r="W478" s="78"/>
      <c r="X478" s="78"/>
      <c r="Y478" s="78"/>
      <c r="Z478" s="78"/>
      <c r="AA478" s="78"/>
      <c r="AB478" s="78"/>
      <c r="AC478" s="78"/>
      <c r="AD478" s="77"/>
      <c r="AE478" s="77"/>
    </row>
    <row r="479" spans="1:31" s="3" customFormat="1" ht="19.5" customHeight="1">
      <c r="A479" s="225"/>
      <c r="B479" s="28"/>
      <c r="C479" s="28"/>
      <c r="R479" s="78"/>
      <c r="S479" s="78"/>
      <c r="T479" s="78"/>
      <c r="U479" s="78"/>
      <c r="V479" s="78"/>
      <c r="W479" s="78"/>
      <c r="X479" s="78"/>
      <c r="Y479" s="78"/>
      <c r="Z479" s="78"/>
      <c r="AA479" s="78"/>
      <c r="AB479" s="78"/>
      <c r="AC479" s="78"/>
      <c r="AD479" s="77"/>
      <c r="AE479" s="77"/>
    </row>
    <row r="480" spans="1:31" s="3" customFormat="1" ht="19.5" customHeight="1">
      <c r="A480" s="225"/>
      <c r="B480" s="28"/>
      <c r="C480" s="28"/>
      <c r="R480" s="78"/>
      <c r="S480" s="78"/>
      <c r="T480" s="78"/>
      <c r="U480" s="78"/>
      <c r="V480" s="78"/>
      <c r="W480" s="78"/>
      <c r="X480" s="78"/>
      <c r="Y480" s="78"/>
      <c r="Z480" s="78"/>
      <c r="AA480" s="78"/>
      <c r="AB480" s="78"/>
      <c r="AC480" s="78"/>
      <c r="AD480" s="77"/>
      <c r="AE480" s="77"/>
    </row>
    <row r="481" spans="1:20" s="21" customFormat="1" ht="19.5" customHeight="1">
      <c r="A481" s="203"/>
      <c r="B481" s="203"/>
      <c r="C481" s="203"/>
      <c r="D481" s="143"/>
      <c r="E481" s="143"/>
      <c r="F481" s="143"/>
      <c r="G481" s="143"/>
      <c r="H481" s="143"/>
      <c r="I481" s="143"/>
      <c r="J481" s="143"/>
      <c r="K481" s="143"/>
      <c r="L481" s="143"/>
      <c r="M481" s="143"/>
      <c r="N481" s="143"/>
      <c r="O481" s="143"/>
      <c r="P481" s="77"/>
      <c r="Q481" s="77"/>
      <c r="R481" s="77"/>
      <c r="S481" s="77"/>
      <c r="T481" s="25"/>
    </row>
    <row r="482" spans="1:20" s="21" customFormat="1" ht="19.5" customHeight="1">
      <c r="A482" s="203"/>
      <c r="B482" s="203"/>
      <c r="C482" s="203"/>
      <c r="D482" s="143"/>
      <c r="E482" s="143"/>
      <c r="F482" s="143"/>
      <c r="G482" s="143"/>
      <c r="H482" s="143"/>
      <c r="I482" s="143"/>
      <c r="J482" s="143"/>
      <c r="K482" s="143"/>
      <c r="L482" s="143"/>
      <c r="M482" s="143"/>
      <c r="N482" s="143"/>
      <c r="O482" s="143"/>
      <c r="P482" s="77"/>
      <c r="Q482" s="77"/>
      <c r="R482" s="77"/>
      <c r="S482" s="77"/>
      <c r="T482" s="25"/>
    </row>
    <row r="483" spans="1:20" s="21" customFormat="1" ht="19.5" customHeight="1">
      <c r="A483" s="203"/>
      <c r="B483" s="203"/>
      <c r="C483" s="203"/>
      <c r="D483" s="78"/>
      <c r="E483" s="78"/>
      <c r="F483" s="78"/>
      <c r="G483" s="78"/>
      <c r="H483" s="78"/>
      <c r="I483" s="78"/>
      <c r="J483" s="78"/>
      <c r="K483" s="78"/>
      <c r="L483" s="78"/>
      <c r="M483" s="78"/>
      <c r="N483" s="78"/>
      <c r="O483" s="78"/>
      <c r="P483" s="77"/>
      <c r="Q483" s="77"/>
      <c r="R483" s="77"/>
      <c r="S483" s="77"/>
      <c r="T483" s="25"/>
    </row>
    <row r="484" spans="1:20" s="23" customFormat="1" ht="19.5" customHeight="1">
      <c r="A484" s="28" t="s">
        <v>56</v>
      </c>
      <c r="B484" s="28"/>
      <c r="C484" s="28"/>
      <c r="F484" s="27"/>
      <c r="G484" s="27"/>
      <c r="H484" s="27"/>
      <c r="I484" s="27"/>
      <c r="J484" s="27"/>
      <c r="K484" s="27"/>
      <c r="L484" s="27"/>
      <c r="M484" s="27"/>
      <c r="N484" s="27"/>
      <c r="O484" s="27"/>
      <c r="P484" s="27"/>
      <c r="Q484" s="27"/>
      <c r="R484" s="27"/>
      <c r="S484" s="27"/>
      <c r="T484" s="27"/>
    </row>
    <row r="485" spans="1:3" s="23" customFormat="1" ht="19.5" customHeight="1">
      <c r="A485" s="28" t="s">
        <v>57</v>
      </c>
      <c r="B485" s="28"/>
      <c r="C485" s="28"/>
    </row>
    <row r="486" spans="1:3" s="23" customFormat="1" ht="19.5" customHeight="1">
      <c r="A486" s="28" t="s">
        <v>58</v>
      </c>
      <c r="B486" s="28"/>
      <c r="C486" s="28"/>
    </row>
    <row r="487" spans="1:4" s="23" customFormat="1" ht="19.5" customHeight="1">
      <c r="A487" s="413" t="s">
        <v>299</v>
      </c>
      <c r="B487" s="28"/>
      <c r="C487" s="28"/>
      <c r="D487" s="359"/>
    </row>
    <row r="488" spans="1:3" s="23" customFormat="1" ht="19.5" customHeight="1">
      <c r="A488" s="79"/>
      <c r="B488" s="79"/>
      <c r="C488" s="79"/>
    </row>
    <row r="489" spans="1:20" s="3" customFormat="1" ht="19.5" customHeight="1">
      <c r="A489" s="22"/>
      <c r="B489" s="22"/>
      <c r="C489" s="22"/>
      <c r="D489" s="22"/>
      <c r="E489" s="22"/>
      <c r="F489" s="22"/>
      <c r="G489" s="22"/>
      <c r="H489" s="22"/>
      <c r="I489" s="30"/>
      <c r="J489" s="30"/>
      <c r="K489" s="7"/>
      <c r="L489" s="7"/>
      <c r="M489" s="30"/>
      <c r="N489" s="30"/>
      <c r="O489" s="30"/>
      <c r="P489" s="30"/>
      <c r="Q489" s="30"/>
      <c r="R489" s="30"/>
      <c r="S489" s="30"/>
      <c r="T489" s="7"/>
    </row>
    <row r="490" spans="1:3" s="3" customFormat="1" ht="19.5" customHeight="1">
      <c r="A490" s="22"/>
      <c r="B490" s="22"/>
      <c r="C490" s="22"/>
    </row>
    <row r="491" spans="1:3" s="3" customFormat="1" ht="19.5" customHeight="1">
      <c r="A491" s="22"/>
      <c r="B491" s="22"/>
      <c r="C491" s="22"/>
    </row>
    <row r="492" spans="1:3" s="3" customFormat="1" ht="19.5" customHeight="1">
      <c r="A492" s="22"/>
      <c r="B492" s="22"/>
      <c r="C492" s="22"/>
    </row>
    <row r="493" spans="1:3" s="3" customFormat="1" ht="19.5" customHeight="1">
      <c r="A493" s="22"/>
      <c r="B493" s="22"/>
      <c r="C493" s="22"/>
    </row>
    <row r="494" spans="1:3" s="3" customFormat="1" ht="19.5" customHeight="1">
      <c r="A494" s="22"/>
      <c r="B494" s="22"/>
      <c r="C494" s="22"/>
    </row>
    <row r="495" spans="1:3" s="3" customFormat="1" ht="19.5" customHeight="1">
      <c r="A495" s="22"/>
      <c r="B495" s="22"/>
      <c r="C495" s="22"/>
    </row>
    <row r="496" spans="1:3" s="3" customFormat="1" ht="19.5" customHeight="1">
      <c r="A496" s="22"/>
      <c r="B496" s="22"/>
      <c r="C496" s="22"/>
    </row>
    <row r="497" spans="1:3" s="3" customFormat="1" ht="19.5" customHeight="1">
      <c r="A497" s="22"/>
      <c r="B497" s="22"/>
      <c r="C497" s="22"/>
    </row>
    <row r="498" spans="1:3" s="3" customFormat="1" ht="19.5" customHeight="1">
      <c r="A498" s="22"/>
      <c r="B498" s="22"/>
      <c r="C498" s="22"/>
    </row>
    <row r="499" spans="1:3" s="3" customFormat="1" ht="19.5" customHeight="1">
      <c r="A499" s="22"/>
      <c r="B499" s="22"/>
      <c r="C499" s="22"/>
    </row>
    <row r="500" spans="1:3" s="3" customFormat="1" ht="19.5" customHeight="1">
      <c r="A500" s="22"/>
      <c r="B500" s="22"/>
      <c r="C500" s="22"/>
    </row>
    <row r="501" spans="1:3" s="3" customFormat="1" ht="19.5" customHeight="1">
      <c r="A501" s="22"/>
      <c r="B501" s="22"/>
      <c r="C501" s="22"/>
    </row>
    <row r="502" spans="1:3" s="3" customFormat="1" ht="19.5" customHeight="1">
      <c r="A502" s="22"/>
      <c r="B502" s="22"/>
      <c r="C502" s="22"/>
    </row>
    <row r="503" spans="1:3" s="3" customFormat="1" ht="19.5" customHeight="1">
      <c r="A503" s="22"/>
      <c r="B503" s="22"/>
      <c r="C503" s="22"/>
    </row>
    <row r="504" spans="1:3" s="3" customFormat="1" ht="19.5" customHeight="1">
      <c r="A504" s="22"/>
      <c r="B504" s="22"/>
      <c r="C504" s="22"/>
    </row>
    <row r="505" spans="1:3" s="3" customFormat="1" ht="19.5" customHeight="1">
      <c r="A505" s="22"/>
      <c r="B505" s="22"/>
      <c r="C505" s="22"/>
    </row>
    <row r="506" spans="1:3" s="3" customFormat="1" ht="19.5" customHeight="1">
      <c r="A506" s="22"/>
      <c r="B506" s="22"/>
      <c r="C506" s="22"/>
    </row>
    <row r="507" spans="1:3" s="3" customFormat="1" ht="19.5" customHeight="1">
      <c r="A507" s="22"/>
      <c r="B507" s="22"/>
      <c r="C507" s="22"/>
    </row>
    <row r="508" spans="1:3" s="3" customFormat="1" ht="19.5" customHeight="1">
      <c r="A508" s="22"/>
      <c r="B508" s="22"/>
      <c r="C508" s="22"/>
    </row>
    <row r="509" spans="1:3" s="3" customFormat="1" ht="19.5" customHeight="1">
      <c r="A509" s="22"/>
      <c r="B509" s="22"/>
      <c r="C509" s="22"/>
    </row>
    <row r="510" spans="1:3" s="3" customFormat="1" ht="19.5" customHeight="1">
      <c r="A510" s="22"/>
      <c r="B510" s="22"/>
      <c r="C510" s="22"/>
    </row>
    <row r="511" spans="1:3" s="3" customFormat="1" ht="19.5" customHeight="1">
      <c r="A511" s="22"/>
      <c r="B511" s="22"/>
      <c r="C511" s="22"/>
    </row>
    <row r="512" spans="1:3" s="3" customFormat="1" ht="19.5" customHeight="1">
      <c r="A512" s="22"/>
      <c r="B512" s="22"/>
      <c r="C512" s="22"/>
    </row>
    <row r="513" spans="1:3" s="3" customFormat="1" ht="19.5" customHeight="1">
      <c r="A513" s="22"/>
      <c r="B513" s="22"/>
      <c r="C513" s="22"/>
    </row>
    <row r="514" spans="1:3" s="3" customFormat="1" ht="19.5" customHeight="1">
      <c r="A514" s="22"/>
      <c r="B514" s="22"/>
      <c r="C514" s="22"/>
    </row>
    <row r="515" spans="1:3" s="3" customFormat="1" ht="19.5" customHeight="1">
      <c r="A515" s="22"/>
      <c r="B515" s="22"/>
      <c r="C515" s="22"/>
    </row>
    <row r="516" spans="1:3" s="3" customFormat="1" ht="19.5" customHeight="1">
      <c r="A516" s="22"/>
      <c r="B516" s="22"/>
      <c r="C516" s="22"/>
    </row>
    <row r="517" spans="1:3" s="3" customFormat="1" ht="19.5" customHeight="1">
      <c r="A517" s="22"/>
      <c r="B517" s="22"/>
      <c r="C517" s="22"/>
    </row>
    <row r="518" spans="1:3" s="3" customFormat="1" ht="19.5" customHeight="1">
      <c r="A518" s="22"/>
      <c r="B518" s="22"/>
      <c r="C518" s="22"/>
    </row>
    <row r="519" spans="1:3" s="3" customFormat="1" ht="19.5" customHeight="1">
      <c r="A519" s="22"/>
      <c r="B519" s="22"/>
      <c r="C519" s="22"/>
    </row>
    <row r="520" spans="1:3" s="3" customFormat="1" ht="19.5" customHeight="1">
      <c r="A520" s="22"/>
      <c r="B520" s="22"/>
      <c r="C520" s="22"/>
    </row>
    <row r="521" spans="1:3" s="3" customFormat="1" ht="19.5" customHeight="1">
      <c r="A521" s="22"/>
      <c r="B521" s="22"/>
      <c r="C521" s="22"/>
    </row>
    <row r="522" spans="1:3" s="3" customFormat="1" ht="19.5" customHeight="1">
      <c r="A522" s="22"/>
      <c r="B522" s="22"/>
      <c r="C522" s="22"/>
    </row>
    <row r="523" spans="1:3" s="3" customFormat="1" ht="19.5" customHeight="1">
      <c r="A523" s="22"/>
      <c r="B523" s="22"/>
      <c r="C523" s="22"/>
    </row>
    <row r="524" spans="1:3" s="3" customFormat="1" ht="19.5" customHeight="1">
      <c r="A524" s="22"/>
      <c r="B524" s="22"/>
      <c r="C524" s="22"/>
    </row>
    <row r="525" spans="1:3" s="3" customFormat="1" ht="19.5" customHeight="1">
      <c r="A525" s="22"/>
      <c r="B525" s="22"/>
      <c r="C525" s="22"/>
    </row>
    <row r="526" spans="1:3" s="3" customFormat="1" ht="19.5" customHeight="1">
      <c r="A526" s="22"/>
      <c r="B526" s="22"/>
      <c r="C526" s="22"/>
    </row>
    <row r="527" spans="1:3" s="3" customFormat="1" ht="19.5" customHeight="1">
      <c r="A527" s="22"/>
      <c r="B527" s="22"/>
      <c r="C527" s="22"/>
    </row>
    <row r="528" spans="1:3" s="3" customFormat="1" ht="19.5" customHeight="1">
      <c r="A528" s="22"/>
      <c r="B528" s="22"/>
      <c r="C528" s="22"/>
    </row>
    <row r="529" spans="1:3" s="3" customFormat="1" ht="19.5" customHeight="1">
      <c r="A529" s="22"/>
      <c r="B529" s="22"/>
      <c r="C529" s="22"/>
    </row>
    <row r="530" spans="1:3" s="3" customFormat="1" ht="19.5" customHeight="1">
      <c r="A530" s="22"/>
      <c r="B530" s="22"/>
      <c r="C530" s="22"/>
    </row>
    <row r="531" spans="1:3" s="3" customFormat="1" ht="19.5" customHeight="1">
      <c r="A531" s="22"/>
      <c r="B531" s="22"/>
      <c r="C531" s="22"/>
    </row>
    <row r="532" spans="1:20" ht="19.5" customHeight="1">
      <c r="A532" s="399"/>
      <c r="B532" s="399"/>
      <c r="C532" s="399"/>
      <c r="D532" s="1"/>
      <c r="E532" s="1"/>
      <c r="F532" s="1"/>
      <c r="G532" s="1"/>
      <c r="H532" s="1"/>
      <c r="I532" s="1"/>
      <c r="J532" s="1"/>
      <c r="K532" s="1"/>
      <c r="L532" s="1"/>
      <c r="M532" s="1"/>
      <c r="N532" s="1"/>
      <c r="O532" s="1"/>
      <c r="P532" s="1"/>
      <c r="Q532" s="1"/>
      <c r="R532" s="1"/>
      <c r="S532" s="1"/>
      <c r="T532" s="1"/>
    </row>
    <row r="533" spans="1:20" ht="19.5" customHeight="1">
      <c r="A533" s="399"/>
      <c r="B533" s="399"/>
      <c r="C533" s="399"/>
      <c r="D533" s="1"/>
      <c r="E533" s="1"/>
      <c r="F533" s="1"/>
      <c r="G533" s="1"/>
      <c r="H533" s="1"/>
      <c r="I533" s="1"/>
      <c r="J533" s="1"/>
      <c r="K533" s="1"/>
      <c r="L533" s="1"/>
      <c r="M533" s="1"/>
      <c r="N533" s="1"/>
      <c r="O533" s="1"/>
      <c r="P533" s="1"/>
      <c r="Q533" s="1"/>
      <c r="R533" s="1"/>
      <c r="S533" s="1"/>
      <c r="T533" s="1"/>
    </row>
    <row r="534" spans="1:20" ht="19.5" customHeight="1">
      <c r="A534" s="399"/>
      <c r="B534" s="399"/>
      <c r="C534" s="399"/>
      <c r="D534" s="1"/>
      <c r="E534" s="1"/>
      <c r="F534" s="1"/>
      <c r="G534" s="1"/>
      <c r="H534" s="1"/>
      <c r="I534" s="1"/>
      <c r="J534" s="1"/>
      <c r="K534" s="1"/>
      <c r="L534" s="1"/>
      <c r="M534" s="1"/>
      <c r="N534" s="1"/>
      <c r="O534" s="1"/>
      <c r="P534" s="1"/>
      <c r="Q534" s="1"/>
      <c r="R534" s="1"/>
      <c r="S534" s="1"/>
      <c r="T534" s="1"/>
    </row>
    <row r="535" spans="1:20" ht="19.5" customHeight="1">
      <c r="A535" s="399"/>
      <c r="B535" s="399"/>
      <c r="C535" s="399"/>
      <c r="D535" s="1"/>
      <c r="E535" s="1"/>
      <c r="F535" s="1"/>
      <c r="G535" s="1"/>
      <c r="H535" s="1"/>
      <c r="I535" s="1"/>
      <c r="J535" s="1"/>
      <c r="K535" s="1"/>
      <c r="L535" s="1"/>
      <c r="M535" s="1"/>
      <c r="N535" s="1"/>
      <c r="O535" s="1"/>
      <c r="P535" s="1"/>
      <c r="Q535" s="1"/>
      <c r="R535" s="1"/>
      <c r="S535" s="1"/>
      <c r="T535" s="1"/>
    </row>
    <row r="536" spans="1:20" ht="19.5" customHeight="1">
      <c r="A536" s="399"/>
      <c r="B536" s="399"/>
      <c r="C536" s="399"/>
      <c r="D536" s="1"/>
      <c r="E536" s="1"/>
      <c r="F536" s="1"/>
      <c r="G536" s="1"/>
      <c r="H536" s="1"/>
      <c r="I536" s="1"/>
      <c r="J536" s="1"/>
      <c r="K536" s="1"/>
      <c r="L536" s="1"/>
      <c r="M536" s="1"/>
      <c r="N536" s="1"/>
      <c r="O536" s="1"/>
      <c r="P536" s="1"/>
      <c r="Q536" s="1"/>
      <c r="R536" s="1"/>
      <c r="S536" s="1"/>
      <c r="T536" s="1"/>
    </row>
    <row r="537" spans="1:20" ht="19.5" customHeight="1">
      <c r="A537" s="399"/>
      <c r="B537" s="399"/>
      <c r="C537" s="399"/>
      <c r="D537" s="1"/>
      <c r="E537" s="1"/>
      <c r="F537" s="1"/>
      <c r="G537" s="1"/>
      <c r="H537" s="1"/>
      <c r="I537" s="1"/>
      <c r="J537" s="1"/>
      <c r="K537" s="1"/>
      <c r="L537" s="1"/>
      <c r="M537" s="1"/>
      <c r="N537" s="1"/>
      <c r="O537" s="1"/>
      <c r="P537" s="1"/>
      <c r="Q537" s="1"/>
      <c r="R537" s="1"/>
      <c r="S537" s="1"/>
      <c r="T537" s="1"/>
    </row>
    <row r="538" spans="1:20" ht="19.5" customHeight="1">
      <c r="A538" s="399"/>
      <c r="B538" s="399"/>
      <c r="C538" s="399"/>
      <c r="D538" s="1"/>
      <c r="E538" s="1"/>
      <c r="F538" s="1"/>
      <c r="G538" s="1"/>
      <c r="H538" s="1"/>
      <c r="I538" s="1"/>
      <c r="J538" s="1"/>
      <c r="K538" s="1"/>
      <c r="L538" s="1"/>
      <c r="M538" s="1"/>
      <c r="N538" s="1"/>
      <c r="O538" s="1"/>
      <c r="P538" s="1"/>
      <c r="Q538" s="1"/>
      <c r="R538" s="1"/>
      <c r="S538" s="1"/>
      <c r="T538" s="1"/>
    </row>
    <row r="539" spans="1:20" ht="19.5" customHeight="1">
      <c r="A539" s="399"/>
      <c r="B539" s="399"/>
      <c r="C539" s="399"/>
      <c r="D539" s="1"/>
      <c r="E539" s="1"/>
      <c r="F539" s="1"/>
      <c r="G539" s="1"/>
      <c r="H539" s="1"/>
      <c r="I539" s="1"/>
      <c r="J539" s="1"/>
      <c r="K539" s="1"/>
      <c r="L539" s="1"/>
      <c r="M539" s="1"/>
      <c r="N539" s="1"/>
      <c r="O539" s="1"/>
      <c r="P539" s="1"/>
      <c r="Q539" s="1"/>
      <c r="R539" s="1"/>
      <c r="S539" s="1"/>
      <c r="T539" s="1"/>
    </row>
    <row r="540" spans="1:20" ht="19.5" customHeight="1">
      <c r="A540" s="399"/>
      <c r="B540" s="399"/>
      <c r="C540" s="399"/>
      <c r="D540" s="1"/>
      <c r="E540" s="1"/>
      <c r="F540" s="1"/>
      <c r="G540" s="1"/>
      <c r="H540" s="1"/>
      <c r="I540" s="1"/>
      <c r="J540" s="1"/>
      <c r="K540" s="1"/>
      <c r="L540" s="1"/>
      <c r="M540" s="1"/>
      <c r="N540" s="1"/>
      <c r="O540" s="1"/>
      <c r="P540" s="1"/>
      <c r="Q540" s="1"/>
      <c r="R540" s="1"/>
      <c r="S540" s="1"/>
      <c r="T540" s="1"/>
    </row>
    <row r="541" spans="1:20" ht="19.5" customHeight="1">
      <c r="A541" s="399"/>
      <c r="B541" s="399"/>
      <c r="C541" s="399"/>
      <c r="D541" s="1"/>
      <c r="E541" s="1"/>
      <c r="F541" s="1"/>
      <c r="G541" s="1"/>
      <c r="H541" s="1"/>
      <c r="I541" s="1"/>
      <c r="J541" s="1"/>
      <c r="K541" s="1"/>
      <c r="L541" s="1"/>
      <c r="M541" s="1"/>
      <c r="N541" s="1"/>
      <c r="O541" s="1"/>
      <c r="P541" s="1"/>
      <c r="Q541" s="1"/>
      <c r="R541" s="1"/>
      <c r="S541" s="1"/>
      <c r="T541" s="1"/>
    </row>
    <row r="542" spans="1:20" ht="19.5" customHeight="1">
      <c r="A542" s="399"/>
      <c r="B542" s="399"/>
      <c r="C542" s="399"/>
      <c r="D542" s="1"/>
      <c r="E542" s="1"/>
      <c r="F542" s="1"/>
      <c r="G542" s="1"/>
      <c r="H542" s="1"/>
      <c r="I542" s="1"/>
      <c r="J542" s="1"/>
      <c r="K542" s="1"/>
      <c r="L542" s="1"/>
      <c r="M542" s="1"/>
      <c r="N542" s="1"/>
      <c r="O542" s="1"/>
      <c r="P542" s="1"/>
      <c r="Q542" s="1"/>
      <c r="R542" s="1"/>
      <c r="S542" s="1"/>
      <c r="T542" s="1"/>
    </row>
    <row r="543" spans="1:20" ht="19.5" customHeight="1">
      <c r="A543" s="399"/>
      <c r="B543" s="399"/>
      <c r="C543" s="399"/>
      <c r="D543" s="1"/>
      <c r="E543" s="1"/>
      <c r="F543" s="1"/>
      <c r="G543" s="1"/>
      <c r="H543" s="1"/>
      <c r="I543" s="1"/>
      <c r="J543" s="1"/>
      <c r="K543" s="1"/>
      <c r="L543" s="1"/>
      <c r="M543" s="1"/>
      <c r="N543" s="1"/>
      <c r="O543" s="1"/>
      <c r="P543" s="1"/>
      <c r="Q543" s="1"/>
      <c r="R543" s="1"/>
      <c r="S543" s="1"/>
      <c r="T543" s="1"/>
    </row>
    <row r="544" spans="1:20" ht="19.5" customHeight="1">
      <c r="A544" s="399"/>
      <c r="B544" s="399"/>
      <c r="C544" s="399"/>
      <c r="D544" s="1"/>
      <c r="E544" s="1"/>
      <c r="F544" s="1"/>
      <c r="G544" s="1"/>
      <c r="H544" s="1"/>
      <c r="I544" s="1"/>
      <c r="J544" s="1"/>
      <c r="K544" s="1"/>
      <c r="L544" s="1"/>
      <c r="M544" s="1"/>
      <c r="N544" s="1"/>
      <c r="O544" s="1"/>
      <c r="P544" s="1"/>
      <c r="Q544" s="1"/>
      <c r="R544" s="1"/>
      <c r="S544" s="1"/>
      <c r="T544" s="1"/>
    </row>
    <row r="545" spans="1:20" ht="19.5" customHeight="1">
      <c r="A545" s="399"/>
      <c r="B545" s="399"/>
      <c r="C545" s="399"/>
      <c r="D545" s="1"/>
      <c r="E545" s="1"/>
      <c r="F545" s="1"/>
      <c r="G545" s="1"/>
      <c r="H545" s="1"/>
      <c r="I545" s="1"/>
      <c r="J545" s="1"/>
      <c r="K545" s="1"/>
      <c r="L545" s="1"/>
      <c r="M545" s="1"/>
      <c r="N545" s="1"/>
      <c r="O545" s="1"/>
      <c r="P545" s="1"/>
      <c r="Q545" s="1"/>
      <c r="R545" s="1"/>
      <c r="S545" s="1"/>
      <c r="T545" s="1"/>
    </row>
    <row r="546" spans="1:20" ht="19.5" customHeight="1">
      <c r="A546" s="399"/>
      <c r="B546" s="399"/>
      <c r="C546" s="399"/>
      <c r="D546" s="1"/>
      <c r="E546" s="1"/>
      <c r="F546" s="1"/>
      <c r="G546" s="1"/>
      <c r="H546" s="1"/>
      <c r="I546" s="1"/>
      <c r="J546" s="1"/>
      <c r="K546" s="1"/>
      <c r="L546" s="1"/>
      <c r="M546" s="1"/>
      <c r="N546" s="1"/>
      <c r="O546" s="1"/>
      <c r="P546" s="1"/>
      <c r="Q546" s="1"/>
      <c r="R546" s="1"/>
      <c r="S546" s="1"/>
      <c r="T546" s="1"/>
    </row>
    <row r="547" spans="1:20" ht="19.5" customHeight="1">
      <c r="A547" s="399"/>
      <c r="B547" s="399"/>
      <c r="C547" s="399"/>
      <c r="D547" s="1"/>
      <c r="E547" s="1"/>
      <c r="F547" s="1"/>
      <c r="G547" s="1"/>
      <c r="H547" s="1"/>
      <c r="I547" s="1"/>
      <c r="J547" s="1"/>
      <c r="K547" s="1"/>
      <c r="L547" s="1"/>
      <c r="M547" s="1"/>
      <c r="N547" s="1"/>
      <c r="O547" s="1"/>
      <c r="P547" s="1"/>
      <c r="Q547" s="1"/>
      <c r="R547" s="1"/>
      <c r="S547" s="1"/>
      <c r="T547" s="1"/>
    </row>
    <row r="548" spans="1:20" ht="19.5" customHeight="1">
      <c r="A548" s="399"/>
      <c r="B548" s="399"/>
      <c r="C548" s="399"/>
      <c r="D548" s="1"/>
      <c r="E548" s="1"/>
      <c r="F548" s="1"/>
      <c r="G548" s="1"/>
      <c r="H548" s="1"/>
      <c r="I548" s="1"/>
      <c r="J548" s="1"/>
      <c r="K548" s="1"/>
      <c r="L548" s="1"/>
      <c r="M548" s="1"/>
      <c r="N548" s="1"/>
      <c r="O548" s="1"/>
      <c r="P548" s="1"/>
      <c r="Q548" s="1"/>
      <c r="R548" s="1"/>
      <c r="S548" s="1"/>
      <c r="T548" s="1"/>
    </row>
    <row r="549" spans="1:20" ht="19.5" customHeight="1">
      <c r="A549" s="399"/>
      <c r="B549" s="399"/>
      <c r="C549" s="399"/>
      <c r="D549" s="1"/>
      <c r="E549" s="1"/>
      <c r="F549" s="1"/>
      <c r="G549" s="1"/>
      <c r="H549" s="1"/>
      <c r="I549" s="1"/>
      <c r="J549" s="1"/>
      <c r="K549" s="1"/>
      <c r="L549" s="1"/>
      <c r="M549" s="1"/>
      <c r="N549" s="1"/>
      <c r="O549" s="1"/>
      <c r="P549" s="1"/>
      <c r="Q549" s="1"/>
      <c r="R549" s="1"/>
      <c r="S549" s="1"/>
      <c r="T549" s="1"/>
    </row>
    <row r="550" spans="1:20" ht="19.5" customHeight="1">
      <c r="A550" s="399"/>
      <c r="B550" s="399"/>
      <c r="C550" s="399"/>
      <c r="D550" s="1"/>
      <c r="E550" s="1"/>
      <c r="F550" s="1"/>
      <c r="G550" s="1"/>
      <c r="H550" s="1"/>
      <c r="I550" s="1"/>
      <c r="J550" s="1"/>
      <c r="K550" s="1"/>
      <c r="L550" s="1"/>
      <c r="M550" s="1"/>
      <c r="N550" s="1"/>
      <c r="O550" s="1"/>
      <c r="P550" s="1"/>
      <c r="Q550" s="1"/>
      <c r="R550" s="1"/>
      <c r="S550" s="1"/>
      <c r="T550" s="1"/>
    </row>
    <row r="551" spans="1:20" ht="19.5" customHeight="1">
      <c r="A551" s="399"/>
      <c r="B551" s="399"/>
      <c r="C551" s="399"/>
      <c r="D551" s="1"/>
      <c r="E551" s="1"/>
      <c r="F551" s="1"/>
      <c r="G551" s="1"/>
      <c r="H551" s="1"/>
      <c r="I551" s="1"/>
      <c r="J551" s="1"/>
      <c r="K551" s="1"/>
      <c r="L551" s="1"/>
      <c r="M551" s="1"/>
      <c r="N551" s="1"/>
      <c r="O551" s="1"/>
      <c r="P551" s="1"/>
      <c r="Q551" s="1"/>
      <c r="R551" s="1"/>
      <c r="S551" s="1"/>
      <c r="T551" s="1"/>
    </row>
    <row r="552" spans="1:20" ht="19.5" customHeight="1">
      <c r="A552" s="399"/>
      <c r="B552" s="399"/>
      <c r="C552" s="399"/>
      <c r="D552" s="1"/>
      <c r="E552" s="1"/>
      <c r="F552" s="1"/>
      <c r="G552" s="1"/>
      <c r="H552" s="1"/>
      <c r="I552" s="1"/>
      <c r="J552" s="1"/>
      <c r="K552" s="1"/>
      <c r="L552" s="1"/>
      <c r="M552" s="1"/>
      <c r="N552" s="1"/>
      <c r="O552" s="1"/>
      <c r="P552" s="1"/>
      <c r="Q552" s="1"/>
      <c r="R552" s="1"/>
      <c r="S552" s="1"/>
      <c r="T552" s="1"/>
    </row>
    <row r="553" spans="1:20" ht="19.5" customHeight="1">
      <c r="A553" s="399"/>
      <c r="B553" s="399"/>
      <c r="C553" s="399"/>
      <c r="D553" s="1"/>
      <c r="E553" s="1"/>
      <c r="F553" s="1"/>
      <c r="G553" s="1"/>
      <c r="H553" s="1"/>
      <c r="I553" s="1"/>
      <c r="J553" s="1"/>
      <c r="K553" s="1"/>
      <c r="L553" s="1"/>
      <c r="M553" s="1"/>
      <c r="N553" s="1"/>
      <c r="O553" s="1"/>
      <c r="P553" s="1"/>
      <c r="Q553" s="1"/>
      <c r="R553" s="1"/>
      <c r="S553" s="1"/>
      <c r="T553" s="1"/>
    </row>
    <row r="554" spans="1:20" ht="19.5" customHeight="1">
      <c r="A554" s="399"/>
      <c r="B554" s="399"/>
      <c r="C554" s="399"/>
      <c r="D554" s="1"/>
      <c r="E554" s="1"/>
      <c r="F554" s="1"/>
      <c r="G554" s="1"/>
      <c r="H554" s="1"/>
      <c r="I554" s="1"/>
      <c r="J554" s="1"/>
      <c r="K554" s="1"/>
      <c r="L554" s="1"/>
      <c r="M554" s="1"/>
      <c r="N554" s="1"/>
      <c r="O554" s="1"/>
      <c r="P554" s="1"/>
      <c r="Q554" s="1"/>
      <c r="R554" s="1"/>
      <c r="S554" s="1"/>
      <c r="T554" s="1"/>
    </row>
    <row r="555" spans="1:20" ht="19.5" customHeight="1">
      <c r="A555" s="399"/>
      <c r="B555" s="399"/>
      <c r="C555" s="399"/>
      <c r="D555" s="1"/>
      <c r="E555" s="1"/>
      <c r="F555" s="1"/>
      <c r="G555" s="1"/>
      <c r="H555" s="1"/>
      <c r="I555" s="1"/>
      <c r="J555" s="1"/>
      <c r="K555" s="1"/>
      <c r="L555" s="1"/>
      <c r="M555" s="1"/>
      <c r="N555" s="1"/>
      <c r="O555" s="1"/>
      <c r="P555" s="1"/>
      <c r="Q555" s="1"/>
      <c r="R555" s="1"/>
      <c r="S555" s="1"/>
      <c r="T555" s="1"/>
    </row>
    <row r="556" spans="1:20" ht="19.5" customHeight="1">
      <c r="A556" s="399"/>
      <c r="B556" s="399"/>
      <c r="C556" s="399"/>
      <c r="D556" s="1"/>
      <c r="E556" s="1"/>
      <c r="F556" s="1"/>
      <c r="G556" s="1"/>
      <c r="H556" s="1"/>
      <c r="I556" s="1"/>
      <c r="J556" s="1"/>
      <c r="K556" s="1"/>
      <c r="L556" s="1"/>
      <c r="M556" s="1"/>
      <c r="N556" s="1"/>
      <c r="O556" s="1"/>
      <c r="P556" s="1"/>
      <c r="Q556" s="1"/>
      <c r="R556" s="1"/>
      <c r="S556" s="1"/>
      <c r="T556" s="1"/>
    </row>
  </sheetData>
  <sheetProtection/>
  <mergeCells count="25">
    <mergeCell ref="I456:K456"/>
    <mergeCell ref="B174:O175"/>
    <mergeCell ref="B298:O299"/>
    <mergeCell ref="M223:O223"/>
    <mergeCell ref="M206:O206"/>
    <mergeCell ref="B282:I282"/>
    <mergeCell ref="I330:K330"/>
    <mergeCell ref="I331:K331"/>
    <mergeCell ref="I455:K455"/>
    <mergeCell ref="S414:T414"/>
    <mergeCell ref="M330:O330"/>
    <mergeCell ref="M331:O331"/>
    <mergeCell ref="S417:T417"/>
    <mergeCell ref="M360:O360"/>
    <mergeCell ref="S406:T406"/>
    <mergeCell ref="R301:AC301"/>
    <mergeCell ref="S409:T409"/>
    <mergeCell ref="U409:V409"/>
    <mergeCell ref="M456:O456"/>
    <mergeCell ref="S419:T419"/>
    <mergeCell ref="U419:V419"/>
    <mergeCell ref="M455:O455"/>
    <mergeCell ref="M361:O361"/>
    <mergeCell ref="U417:V417"/>
    <mergeCell ref="U414:V414"/>
  </mergeCells>
  <printOptions/>
  <pageMargins left="0.4" right="0.36" top="0.43" bottom="0.511811023622047" header="0.511811023622047" footer="0.511811023622047"/>
  <pageSetup horizontalDpi="600" verticalDpi="600" orientation="portrait" paperSize="9" scale="94" r:id="rId2"/>
  <rowBreaks count="13" manualBreakCount="13">
    <brk id="38" max="14" man="1"/>
    <brk id="74" max="14" man="1"/>
    <brk id="109" max="14" man="1"/>
    <brk id="146" max="14" man="1"/>
    <brk id="179" max="14" man="1"/>
    <brk id="215" max="14" man="1"/>
    <brk id="245" max="14" man="1"/>
    <brk id="280" max="14" man="1"/>
    <brk id="315" max="14" man="1"/>
    <brk id="348" max="14" man="1"/>
    <brk id="384" max="14" man="1"/>
    <brk id="420" max="14" man="1"/>
    <brk id="451"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Arab-Malaysian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AMCORP</dc:creator>
  <cp:keywords/>
  <dc:description/>
  <cp:lastModifiedBy>amanda.lim</cp:lastModifiedBy>
  <cp:lastPrinted>2010-11-16T01:41:15Z</cp:lastPrinted>
  <dcterms:created xsi:type="dcterms:W3CDTF">1999-11-03T09:53:03Z</dcterms:created>
  <dcterms:modified xsi:type="dcterms:W3CDTF">2010-11-16T01:41:26Z</dcterms:modified>
  <cp:category/>
  <cp:version/>
  <cp:contentType/>
  <cp:contentStatus/>
</cp:coreProperties>
</file>